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85" yWindow="65454" windowWidth="7879" windowHeight="10053" tabRatio="656" firstSheet="7" activeTab="8"/>
  </bookViews>
  <sheets>
    <sheet name="Total" sheetId="1" r:id="rId1"/>
    <sheet name="2005-06" sheetId="2" r:id="rId2"/>
    <sheet name="2007" sheetId="3" r:id="rId3"/>
    <sheet name="2008" sheetId="4" r:id="rId4"/>
    <sheet name="2007 Temp Acct" sheetId="5" r:id="rId5"/>
    <sheet name="RMR Acct" sheetId="6" r:id="rId6"/>
    <sheet name="2007 Statement of fin pos" sheetId="7" r:id="rId7"/>
    <sheet name="9.7.08 Statement of Fin Pos" sheetId="8" r:id="rId8"/>
    <sheet name="12.7.08 Statement of Fin Pos" sheetId="9" r:id="rId9"/>
    <sheet name="Sheet3" sheetId="10" r:id="rId10"/>
    <sheet name="Sheet2" sheetId="11" r:id="rId11"/>
    <sheet name="Temp" sheetId="12" r:id="rId12"/>
  </sheets>
  <definedNames>
    <definedName name="_xlnm.Print_Area" localSheetId="8">'12.7.08 Statement of Fin Pos'!$A$1:$E$42</definedName>
    <definedName name="_xlnm.Print_Area" localSheetId="4">'2007 Temp Acct'!$A$1:$Q$17</definedName>
    <definedName name="_xlnm.Print_Area" localSheetId="3">'2008'!$A$1:$M$146</definedName>
    <definedName name="_xlnm.Print_Area" localSheetId="7">'9.7.08 Statement of Fin Pos'!$A$1:$J$44</definedName>
    <definedName name="_xlnm.Print_Area" localSheetId="5">'RMR Acct'!$A$1:$M$27</definedName>
    <definedName name="_xlnm.Print_Area" localSheetId="0">'Total'!$A$1:$H$46</definedName>
  </definedNames>
  <calcPr fullCalcOnLoad="1"/>
</workbook>
</file>

<file path=xl/sharedStrings.xml><?xml version="1.0" encoding="utf-8"?>
<sst xmlns="http://schemas.openxmlformats.org/spreadsheetml/2006/main" count="2357" uniqueCount="498">
  <si>
    <t>Comments</t>
  </si>
  <si>
    <t>National Amount</t>
  </si>
  <si>
    <t xml:space="preserve">$25.00 and $30.00 PNW donation, $20 clothing, $65 Membership dues </t>
  </si>
  <si>
    <t>PNW workshop fees</t>
  </si>
  <si>
    <t xml:space="preserve"> </t>
  </si>
  <si>
    <t>National Meeting</t>
  </si>
  <si>
    <t>EUS Region Amount</t>
  </si>
  <si>
    <t>PNW Region Amount</t>
  </si>
  <si>
    <t>PSW Region Amount</t>
  </si>
  <si>
    <t xml:space="preserve">Unknown </t>
  </si>
  <si>
    <t>PSW donation</t>
  </si>
  <si>
    <t>PSW Membership Dues</t>
  </si>
  <si>
    <t>EUS Membership Dues</t>
  </si>
  <si>
    <t>PNW Membership Dues</t>
  </si>
  <si>
    <t>EUS Donation</t>
  </si>
  <si>
    <t>EUS Clothing</t>
  </si>
  <si>
    <t>PSW contribution</t>
  </si>
  <si>
    <t>EUS Contributions for Katrina call out</t>
  </si>
  <si>
    <t>PSW Membership Dues, $65.00 contribution</t>
  </si>
  <si>
    <t>$245 PSW Membership Dues, $86 PSW Clothing</t>
  </si>
  <si>
    <t>Membership Dues, $130 PNW, $130 PSW, $65 EUS</t>
  </si>
  <si>
    <t>$65 EUS Membership Dues, $50 EUS donation, $130 PNW membership dues</t>
  </si>
  <si>
    <t xml:space="preserve">PNW workshop $175.00, PNW clothing $231.25, </t>
  </si>
  <si>
    <t>PNW screening $75.00 and workshop fees $787.50</t>
  </si>
  <si>
    <t>PSW dues $272.50, training $700.00, Screening $120.00, Clothing $60.00</t>
  </si>
  <si>
    <t>EUS contribution, speaker for Joy club</t>
  </si>
  <si>
    <t>PSW contribution $25.00, PSW clothing $23.00</t>
  </si>
  <si>
    <t>2070</t>
  </si>
  <si>
    <t>Jill Cucaz</t>
  </si>
  <si>
    <t>2118</t>
  </si>
  <si>
    <t>2071</t>
  </si>
  <si>
    <t>2119</t>
  </si>
  <si>
    <t>2123</t>
  </si>
  <si>
    <t>2020</t>
  </si>
  <si>
    <t>2078</t>
  </si>
  <si>
    <t>2079</t>
  </si>
  <si>
    <t>Virginia Voad</t>
  </si>
  <si>
    <t>2080</t>
  </si>
  <si>
    <t>2073</t>
  </si>
  <si>
    <t>Susan Rudloff</t>
  </si>
  <si>
    <t>2074</t>
  </si>
  <si>
    <t>Dawn Eischen</t>
  </si>
  <si>
    <t>2122</t>
  </si>
  <si>
    <t>Chris Miller</t>
  </si>
  <si>
    <t>2124</t>
  </si>
  <si>
    <t>2125</t>
  </si>
  <si>
    <t>Jo-Ann Wagner</t>
  </si>
  <si>
    <t>2126</t>
  </si>
  <si>
    <t>Janet Velenovky</t>
  </si>
  <si>
    <t>2127</t>
  </si>
  <si>
    <t>Amy Rideout</t>
  </si>
  <si>
    <t>2128</t>
  </si>
  <si>
    <t>2129</t>
  </si>
  <si>
    <t>2130</t>
  </si>
  <si>
    <t>Bill Price</t>
  </si>
  <si>
    <t>2121</t>
  </si>
  <si>
    <t>2131</t>
  </si>
  <si>
    <t>2132</t>
  </si>
  <si>
    <t>2133</t>
  </si>
  <si>
    <t>2134</t>
  </si>
  <si>
    <t>2135</t>
  </si>
  <si>
    <t>2136</t>
  </si>
  <si>
    <t>2137</t>
  </si>
  <si>
    <t>2138</t>
  </si>
  <si>
    <t>2139</t>
  </si>
  <si>
    <t>2140</t>
  </si>
  <si>
    <t>Denise Julian</t>
  </si>
  <si>
    <t>2141</t>
  </si>
  <si>
    <t>Katherine Gigandet</t>
  </si>
  <si>
    <t>2142</t>
  </si>
  <si>
    <t>2143</t>
  </si>
  <si>
    <t>2144</t>
  </si>
  <si>
    <t>2145</t>
  </si>
  <si>
    <t>2146</t>
  </si>
  <si>
    <t>2147</t>
  </si>
  <si>
    <t>2148</t>
  </si>
  <si>
    <t>2149</t>
  </si>
  <si>
    <t>2150</t>
  </si>
  <si>
    <t>2151</t>
  </si>
  <si>
    <t>2152</t>
  </si>
  <si>
    <t>2153</t>
  </si>
  <si>
    <t>2154</t>
  </si>
  <si>
    <t>2155</t>
  </si>
  <si>
    <t>2156</t>
  </si>
  <si>
    <t>2157</t>
  </si>
  <si>
    <t>2158</t>
  </si>
  <si>
    <t>Triangle Graphics, 3 vests &amp; 3 embroidery</t>
  </si>
  <si>
    <t>Karst Stage, transportation/bus - Bozeman</t>
  </si>
  <si>
    <t>Vicki Armitage, drinks/snacks - Bozeman</t>
  </si>
  <si>
    <t>Linda Holestein, guest speaker - Bozeman</t>
  </si>
  <si>
    <t>Sodexho Service, catering breakfast for 9/9/06 training</t>
  </si>
  <si>
    <t>Taryn Hefler, Breakfast/lunch supplies for 9/10/06</t>
  </si>
  <si>
    <t>Claudine Singer, gift card for speaker</t>
  </si>
  <si>
    <t>Wolf Packs, 13 capes + shipping</t>
  </si>
  <si>
    <t>Taryn Hefler, Flowers for Diane Valentine per Taryn</t>
  </si>
  <si>
    <t>Shelly Smith, training evaluation</t>
  </si>
  <si>
    <t>Catherine Congleton, gift for Taryn</t>
  </si>
  <si>
    <t>Oregon Dept. of Justice  Oregon taxes</t>
  </si>
  <si>
    <t>Expressions Screen Print &amp; Embroidery  Invoice 06-1248, 06-1131</t>
  </si>
  <si>
    <t>Henrico Humane Society  booth at Pet Expo</t>
  </si>
  <si>
    <t>Claudine Singer  National annual BOD &amp; Membership meeting reimb.</t>
  </si>
  <si>
    <t>2160</t>
  </si>
  <si>
    <t>2161</t>
  </si>
  <si>
    <t>2162</t>
  </si>
  <si>
    <t>2163</t>
  </si>
  <si>
    <t>2164</t>
  </si>
  <si>
    <t>2165</t>
  </si>
  <si>
    <t>Dave Valentine  reimbursement for Hope brochures</t>
  </si>
  <si>
    <t>RMR Region Amount</t>
  </si>
  <si>
    <t>$151.95 return from PNW training, $1,844 PNW Clothing</t>
  </si>
  <si>
    <t>Item Returned</t>
  </si>
  <si>
    <t>2167</t>
  </si>
  <si>
    <t>2166</t>
  </si>
  <si>
    <t>2168</t>
  </si>
  <si>
    <t>2169</t>
  </si>
  <si>
    <t>2170</t>
  </si>
  <si>
    <t>2171</t>
  </si>
  <si>
    <t>2172</t>
  </si>
  <si>
    <t>2173</t>
  </si>
  <si>
    <t>2174</t>
  </si>
  <si>
    <t>2175</t>
  </si>
  <si>
    <t>2176</t>
  </si>
  <si>
    <t>Wolf Pack clothing</t>
  </si>
  <si>
    <t xml:space="preserve">PNW, $10 backpack, $65.00 dues </t>
  </si>
  <si>
    <t>PSW, Uniforms</t>
  </si>
  <si>
    <t>PSW, screening and workshop</t>
  </si>
  <si>
    <t xml:space="preserve">PNW, EUS, Uniforms, dog vests, </t>
  </si>
  <si>
    <t>PSW, screening</t>
  </si>
  <si>
    <t>Jill Cucaz, ($221.15)</t>
  </si>
  <si>
    <t>Shelly Smith, ($577.40)</t>
  </si>
  <si>
    <t>Shelly Smith  Hope Business cards (for call-out?), ($577.40)</t>
  </si>
  <si>
    <t>Richard &amp; Marcy Lowy pagers for 6 months, ($305.23)</t>
  </si>
  <si>
    <t>PSW, Donation for trip to New Orleans (San Manuel Tribal Administration)</t>
  </si>
  <si>
    <t xml:space="preserve">PSW </t>
  </si>
  <si>
    <t>Boeing</t>
  </si>
  <si>
    <t>RMR Membership Dues</t>
  </si>
  <si>
    <t>PSW Membership Dues and 1 shirt</t>
  </si>
  <si>
    <t>EUS, workshop and 1 membership</t>
  </si>
  <si>
    <t>PNW, clothing and dues</t>
  </si>
  <si>
    <t>EUS, membership and equipment</t>
  </si>
  <si>
    <t>Was $715.00 in QB, $70.00 on bank statement</t>
  </si>
  <si>
    <t>Bill &amp; Debbie Hatherley</t>
  </si>
  <si>
    <t>Kathy Brooks</t>
  </si>
  <si>
    <t>Georgia Whitlock, reimburse forms, uniforms, shipping</t>
  </si>
  <si>
    <t>EUS, VOAD ($100.00)</t>
  </si>
  <si>
    <t>EUS, Pet Expo Fee ($100.00)</t>
  </si>
  <si>
    <t>----</t>
  </si>
  <si>
    <t>Void</t>
  </si>
  <si>
    <t>EUS, Katrina patches</t>
  </si>
  <si>
    <t>Georgia Whitlock, Sympathy gift</t>
  </si>
  <si>
    <t>2179</t>
  </si>
  <si>
    <t>11007</t>
  </si>
  <si>
    <t>11002</t>
  </si>
  <si>
    <t>11003</t>
  </si>
  <si>
    <t>11004</t>
  </si>
  <si>
    <t>11005</t>
  </si>
  <si>
    <t>11006</t>
  </si>
  <si>
    <t>Sportsmen's Insurance Agency Plan, D&amp;O Ins</t>
  </si>
  <si>
    <t>Move money to temporary account</t>
  </si>
  <si>
    <t>Oregon Dept of Justice</t>
  </si>
  <si>
    <t>RMR, advance for National meeting</t>
  </si>
  <si>
    <t>Jill Cucaz, regional meeting 11/12/05, ($221.15)</t>
  </si>
  <si>
    <t>Catherine Congleton, shipping fee</t>
  </si>
  <si>
    <t>Dues</t>
  </si>
  <si>
    <t>Apparel, new member items Inv. 1562</t>
  </si>
  <si>
    <t>Apparel, dog vest Inv. 1355</t>
  </si>
  <si>
    <t>PSW training, Sudexbo Services</t>
  </si>
  <si>
    <t>PSW, $95.00 + $335.00</t>
  </si>
  <si>
    <t>Georgia Whitlock, Annual meeting??</t>
  </si>
  <si>
    <t>2007 Total</t>
  </si>
  <si>
    <t>PSW Deposit</t>
  </si>
  <si>
    <t>PNW Contribution  (1010.00)</t>
  </si>
  <si>
    <t xml:space="preserve"> 2007 Total</t>
  </si>
  <si>
    <t>Board allocated $500.00 to RMR for startup money</t>
  </si>
  <si>
    <t>2007 TOTALS</t>
  </si>
  <si>
    <t>2006 (plus one transaction in 2005) TOTALS</t>
  </si>
  <si>
    <t xml:space="preserve"> 2005 Total</t>
  </si>
  <si>
    <t>EUS Deposit for Katrina callout.  Note, I cannot see where this amount was included in the end of year total for 2005, so it is being added back in per discussion with RD.  Additionally, this was presented to Board with this line item included in 2006 total and these totals were approved by the Board in December 2007.</t>
  </si>
  <si>
    <t>2008 Total</t>
  </si>
  <si>
    <t>2006</t>
  </si>
  <si>
    <t>2008</t>
  </si>
  <si>
    <t>2007</t>
  </si>
  <si>
    <t>Amount</t>
  </si>
  <si>
    <t>Financial Recap</t>
  </si>
  <si>
    <t xml:space="preserve">   HOPE AACR</t>
  </si>
  <si>
    <t>PNW, unrestricted donation Columbia Agility Team</t>
  </si>
  <si>
    <t>EUS, membership</t>
  </si>
  <si>
    <t>---</t>
  </si>
  <si>
    <t>RMR  payment to Natl to reconcile RMR annual Treasury</t>
  </si>
  <si>
    <t>Wolfpacks, capes</t>
  </si>
  <si>
    <t>PNW reimbursement for workshop</t>
  </si>
  <si>
    <t>State of Oregon fee for non-profits</t>
  </si>
  <si>
    <t>Sportsmen's Ins Agency ($675.00 + $333.00)</t>
  </si>
  <si>
    <t>Bank charge for new checks</t>
  </si>
  <si>
    <t>2306</t>
  </si>
  <si>
    <t>2303</t>
  </si>
  <si>
    <t>2307</t>
  </si>
  <si>
    <t>2302</t>
  </si>
  <si>
    <t>RMR</t>
  </si>
  <si>
    <t>2301</t>
  </si>
  <si>
    <t>2304</t>
  </si>
  <si>
    <t>2308</t>
  </si>
  <si>
    <t>PNW Postage reimbursement</t>
  </si>
  <si>
    <t>2005</t>
  </si>
  <si>
    <t>Starting Balance</t>
  </si>
  <si>
    <t>TEMP</t>
  </si>
  <si>
    <t>Closed Temporary account.</t>
  </si>
  <si>
    <t>Other</t>
  </si>
  <si>
    <t>RMR "Refund" from workshop</t>
  </si>
  <si>
    <t>EUS contributions for Katrina Callout</t>
  </si>
  <si>
    <t>PayPal deposit $.14 and $.01 to set up account</t>
  </si>
  <si>
    <t>Karen Hathaway, PNW workshop expense reimbursement</t>
  </si>
  <si>
    <t>Triangle Graphics embroidery</t>
  </si>
  <si>
    <t>Sportsmen's Insurance Agency</t>
  </si>
  <si>
    <t>Sportsmen's Insurance Agency 11/11/06-07</t>
  </si>
  <si>
    <t>Sportsmen's Insurance Agency  Policy RHS633021004, 2/7/07-2/7/08</t>
  </si>
  <si>
    <t>D Valantine (Web, Conf calls, phone)</t>
  </si>
  <si>
    <t>Expressions Screen-print, Uniform misc</t>
  </si>
  <si>
    <t>Deposit / 
Expense</t>
  </si>
  <si>
    <t xml:space="preserve">Deposit  </t>
  </si>
  <si>
    <t>Expense</t>
  </si>
  <si>
    <t>Deposit</t>
  </si>
  <si>
    <t>Deposit / Start Up</t>
  </si>
  <si>
    <t xml:space="preserve"> 12/31/05</t>
  </si>
  <si>
    <t>Deposits</t>
  </si>
  <si>
    <t>Expenses</t>
  </si>
  <si>
    <t>Dep &amp; Exp</t>
  </si>
  <si>
    <t>Check to settle annual meeting difference</t>
  </si>
  <si>
    <t>Pager &amp; batteries</t>
  </si>
  <si>
    <t>State of Montana</t>
  </si>
  <si>
    <t>Mugs</t>
  </si>
  <si>
    <t>Advance for National meeting 600</t>
  </si>
  <si>
    <t>Donation</t>
  </si>
  <si>
    <t>Mug sales to members</t>
  </si>
  <si>
    <t>2007 screening</t>
  </si>
  <si>
    <t>Borders</t>
  </si>
  <si>
    <t>Honorarium at annual meeting</t>
  </si>
  <si>
    <t>Expenses at annual meeting</t>
  </si>
  <si>
    <t>Food/office expenses from annual meeting</t>
  </si>
  <si>
    <t>Create, $4,000 transfer to 2nd checking acct</t>
  </si>
  <si>
    <t>Bank fee</t>
  </si>
  <si>
    <t>EUS food for workshop</t>
  </si>
  <si>
    <t>EUS, workshop expenses</t>
  </si>
  <si>
    <t>EUS workshop expenses</t>
  </si>
  <si>
    <t>Advance for workshop expenses</t>
  </si>
  <si>
    <t>PSW, workshop expenses, Pacific Coachways</t>
  </si>
  <si>
    <t>Closed temporary account.</t>
  </si>
  <si>
    <t>Deposit, 1 membership dues</t>
  </si>
  <si>
    <t>Unknown deposit</t>
  </si>
  <si>
    <t>Primary Acct</t>
  </si>
  <si>
    <t>RMR Acct</t>
  </si>
  <si>
    <t>Temporary Acct</t>
  </si>
  <si>
    <t xml:space="preserve">Total </t>
  </si>
  <si>
    <t>Total, All Years Through 2007</t>
  </si>
  <si>
    <t xml:space="preserve"> 2006 Total</t>
  </si>
  <si>
    <t>Carry over</t>
  </si>
  <si>
    <t>Carry over from 2006</t>
  </si>
  <si>
    <t>Cash</t>
  </si>
  <si>
    <t>Cash on hand</t>
  </si>
  <si>
    <t>Total
Dep - Exp</t>
  </si>
  <si>
    <t>Total
2007 &amp; 2008</t>
  </si>
  <si>
    <t>Catherine Congleton, reimbursement for national cell phone</t>
  </si>
  <si>
    <t>Catherine Congleton, reimbursement for national cell phone ($111.87)</t>
  </si>
  <si>
    <t>PNW, Cook Paging, 2 pagers</t>
  </si>
  <si>
    <t>C Congleton, flowers to member Barbara Forsell in hospital, ($111.87)</t>
  </si>
  <si>
    <t>Catherine Congleton, postage for mailing form 990 tax return</t>
  </si>
  <si>
    <t>Taryn Hefler, training/meeting PSW</t>
  </si>
  <si>
    <t>Paleboat Graphics, web-hosting 1 yr contract 5/06-07 Project ID HCR001</t>
  </si>
  <si>
    <t>Lori Jacobs, workshop, food, catering -Bozeman</t>
  </si>
  <si>
    <t>Richard &amp; Marcy Lowy, HOPE AAES renewal for State of Oregon, ($305.23)</t>
  </si>
  <si>
    <t>Richard/Marcy Lowy, photo ID badges, 6 new teams, 4 for Marcy, ($305.23)</t>
  </si>
  <si>
    <t>Susan Harris, team photos</t>
  </si>
  <si>
    <t>$40 EUS donation, $120 EUS screening, $400 EUS workshop, $35 dues</t>
  </si>
  <si>
    <t>PNW, workshop</t>
  </si>
  <si>
    <t>PNW, screening and workshop</t>
  </si>
  <si>
    <t>EUS Equipment order</t>
  </si>
  <si>
    <t>2309</t>
  </si>
  <si>
    <t>2310</t>
  </si>
  <si>
    <t>2311</t>
  </si>
  <si>
    <t>Wolfpacks</t>
  </si>
  <si>
    <t>PNW: Richard Lowy for Printing</t>
  </si>
  <si>
    <t>2312</t>
  </si>
  <si>
    <t>PNW: Refund of membership fee to Mary Roux Forker</t>
  </si>
  <si>
    <t>2313</t>
  </si>
  <si>
    <t>2300</t>
  </si>
  <si>
    <t>PSW, $65 membership, $856 Uniforms</t>
  </si>
  <si>
    <t>PSW, $390 membership, $277 uniforms, $100 unrestricted donation</t>
  </si>
  <si>
    <t>Membership deposit</t>
  </si>
  <si>
    <t>PayPal membership deposits</t>
  </si>
  <si>
    <t>2177</t>
  </si>
  <si>
    <t>PSW Workshop expeses</t>
  </si>
  <si>
    <t>2178</t>
  </si>
  <si>
    <t>PSW Reimbursement of workshop expeses to Georgia Whitlock</t>
  </si>
  <si>
    <t>State of Oregon (sent to Dave Valantine)</t>
  </si>
  <si>
    <t>PSW, Hardship membership paid out of region funds</t>
  </si>
  <si>
    <t>Total, All Years Through 2008</t>
  </si>
  <si>
    <t xml:space="preserve">Added horizontally </t>
  </si>
  <si>
    <t>2314</t>
  </si>
  <si>
    <t>GA VOAD</t>
  </si>
  <si>
    <t>2315</t>
  </si>
  <si>
    <t>Expressions Print &amp; Embroidery</t>
  </si>
  <si>
    <t>2317</t>
  </si>
  <si>
    <t>2316</t>
  </si>
  <si>
    <t>EUS Screening - Catherine Barnes</t>
  </si>
  <si>
    <t>RMR Membership checks, included in deposit of $1,343.45 (1 of 4) on 3/7/08</t>
  </si>
  <si>
    <t>RMR  payment to Natl to reconcile RMR annual Treasury, included in deposit of $1,343.45 (2 of 4) on 3/7/08</t>
  </si>
  <si>
    <t>Donation from Cindy Ehlers (dated 1227/07), included in deposit of $1,343.45 (3 of 4) on 3/7/08</t>
  </si>
  <si>
    <t>Donation from Quad Graphics, Wisconsin (employee match), included in deposit of $1,343.45 (4 of 4) on 3/7/08</t>
  </si>
  <si>
    <t>Program Expense</t>
  </si>
  <si>
    <t>G&amp;A Expense</t>
  </si>
  <si>
    <t>Fundraising Expense</t>
  </si>
  <si>
    <t>2319</t>
  </si>
  <si>
    <t>2320</t>
  </si>
  <si>
    <t>2321</t>
  </si>
  <si>
    <t xml:space="preserve">Georgia Whitlock, $250 (workshop/hotel from 10/5/07 donation), 427.97 (45.22 + 382.75 uniforms), 676.12 (workshop 211.73+214.39+250.00) </t>
  </si>
  <si>
    <t>D Valentine (workshop/hotel, funds donated on 10/5/07 by Lasermedia)</t>
  </si>
  <si>
    <t>Claudine Singer, workshop, info packets for PSW</t>
  </si>
  <si>
    <t>D Valentine, donations of 50.00 and 250.00 and 1 membership</t>
  </si>
  <si>
    <t>PSW</t>
  </si>
  <si>
    <t>PSW, 100 donation, 16.83 change from workshop</t>
  </si>
  <si>
    <t>PSW Membership Dues (300 donation)</t>
  </si>
  <si>
    <t>Deposit, 2 memberships</t>
  </si>
  <si>
    <t>11001</t>
  </si>
  <si>
    <t>Postage</t>
  </si>
  <si>
    <t>Bank Fee returned</t>
  </si>
  <si>
    <t>2005 Carry-over money (Note, no money added to National or to total on left column, made adjustment of $2,491.36 to balance due to lost records.  +12,301.00 -$2,491.36 = $9,809.64)</t>
  </si>
  <si>
    <t>Don</t>
  </si>
  <si>
    <t>Oth</t>
  </si>
  <si>
    <t>Pgm</t>
  </si>
  <si>
    <t>Return item fee refundeD</t>
  </si>
  <si>
    <t xml:space="preserve">Total 2005+2006   </t>
  </si>
  <si>
    <t>EUS</t>
  </si>
  <si>
    <t>Date</t>
  </si>
  <si>
    <t xml:space="preserve">Ref </t>
  </si>
  <si>
    <t>PNW</t>
  </si>
  <si>
    <t>National</t>
  </si>
  <si>
    <t xml:space="preserve"> Total      2006 (+1)</t>
  </si>
  <si>
    <t xml:space="preserve">2005 and 2006 </t>
  </si>
  <si>
    <t>2006 (plus one transaction in 2005) TOTAL</t>
  </si>
  <si>
    <t>Donations</t>
  </si>
  <si>
    <t>Program</t>
  </si>
  <si>
    <t>Pager</t>
  </si>
  <si>
    <t>Workshop expenses</t>
  </si>
  <si>
    <t>Interagency dues</t>
  </si>
  <si>
    <t xml:space="preserve">Cash Balance as of 12/31/2006: </t>
  </si>
  <si>
    <t>Assets</t>
  </si>
  <si>
    <t xml:space="preserve">  Cash from member dues</t>
  </si>
  <si>
    <t xml:space="preserve">  Cash from Program Activities</t>
  </si>
  <si>
    <t xml:space="preserve">  Cash from clothing and other misc sources</t>
  </si>
  <si>
    <t>Total</t>
  </si>
  <si>
    <t xml:space="preserve">  Fundraising</t>
  </si>
  <si>
    <t xml:space="preserve">  General and Administrative </t>
  </si>
  <si>
    <t xml:space="preserve">  Program expenses</t>
  </si>
  <si>
    <t>End of 2007</t>
  </si>
  <si>
    <t>Ending balance a/o 12/31/07</t>
  </si>
  <si>
    <t>Difference</t>
  </si>
  <si>
    <t xml:space="preserve"> Year ending total: 2005</t>
  </si>
  <si>
    <t xml:space="preserve"> Year ending total: 2006</t>
  </si>
  <si>
    <t xml:space="preserve"> Year ending total: 2007</t>
  </si>
  <si>
    <t xml:space="preserve">  Cash from donations (unrestricted assets)</t>
  </si>
  <si>
    <t>Ending balance 12/31/06</t>
  </si>
  <si>
    <t>Notes:</t>
  </si>
  <si>
    <t xml:space="preserve">   1. There are no temporarily or permanently restricted assets at this time.</t>
  </si>
  <si>
    <t xml:space="preserve">   2. There are no significant assets, other than cash, in this organization.</t>
  </si>
  <si>
    <t xml:space="preserve">   3. Expenses are paid as incurred.  There are no outstanding liabilities. </t>
  </si>
  <si>
    <t>Calendar year, January 1, to December 31, 2007</t>
  </si>
  <si>
    <t xml:space="preserve">             Statement of Financial Position</t>
  </si>
  <si>
    <t xml:space="preserve">                                HOPE AACR</t>
  </si>
  <si>
    <t>SER</t>
  </si>
  <si>
    <t>Moved $500.00 form the national account to the SER account.</t>
  </si>
  <si>
    <t>annual dues</t>
  </si>
  <si>
    <t>EUS Workshop/screening fees</t>
  </si>
  <si>
    <t>RMR Workshop/screening fees</t>
  </si>
  <si>
    <t xml:space="preserve"> Reimbursement for trip to Denver, move money from Nat'l to RMR</t>
  </si>
  <si>
    <t>2325</t>
  </si>
  <si>
    <t>2324</t>
  </si>
  <si>
    <t>2322</t>
  </si>
  <si>
    <t>2323</t>
  </si>
  <si>
    <t>Web hosting ($83.40) and President telephone ($77.83)</t>
  </si>
  <si>
    <t>Animal Welfare, reimburse Claudine Singer</t>
  </si>
  <si>
    <t xml:space="preserve">Claudine Singer </t>
  </si>
  <si>
    <t>2326</t>
  </si>
  <si>
    <t>2327</t>
  </si>
  <si>
    <t>2328</t>
  </si>
  <si>
    <t>2329</t>
  </si>
  <si>
    <t>2330</t>
  </si>
  <si>
    <t>2331</t>
  </si>
  <si>
    <t>2332</t>
  </si>
  <si>
    <t>2333</t>
  </si>
  <si>
    <t>2334</t>
  </si>
  <si>
    <t>2335</t>
  </si>
  <si>
    <t>2336</t>
  </si>
  <si>
    <t>2337</t>
  </si>
  <si>
    <t>2338</t>
  </si>
  <si>
    <t>EUS Workshop</t>
  </si>
  <si>
    <t>Dove Lewis Facility Fee</t>
  </si>
  <si>
    <t>Shriners Hospital fee</t>
  </si>
  <si>
    <t>Richard Lowy, national meeting</t>
  </si>
  <si>
    <t>Mtn communication and pager</t>
  </si>
  <si>
    <t>Katie Evans, backpacks</t>
  </si>
  <si>
    <t>Wolfpack, dog cape and shipping</t>
  </si>
  <si>
    <t>PO mailbox in Eugene Oregon</t>
  </si>
  <si>
    <t>Taryn Heflin, PSW yard sale reimbursement</t>
  </si>
  <si>
    <t>100 embroidered backpacks, paid to D Valentine</t>
  </si>
  <si>
    <t>Express  Embroidery</t>
  </si>
  <si>
    <t>Move money from SER to EUS for Banner</t>
  </si>
  <si>
    <t>SER Region Amount</t>
  </si>
  <si>
    <t>Ending balance 12/31/07</t>
  </si>
  <si>
    <t>Workshop deposit for EUS</t>
  </si>
  <si>
    <t>Reimburse Howard Shore for EUS dinner</t>
  </si>
  <si>
    <t>EUS workshop ($226.02) and non-workshop fees ($294.44)</t>
  </si>
  <si>
    <t>Outstanding checks</t>
  </si>
  <si>
    <t>HOPE AACR</t>
  </si>
  <si>
    <t>Statement of Financial Position</t>
  </si>
  <si>
    <t>Current Balance as of 9/4/08</t>
  </si>
  <si>
    <t>Calendar year, January 1, to September 7, 2008</t>
  </si>
  <si>
    <t>Ending balance (As stated on Bank Statement  as of 09/07/08)</t>
  </si>
  <si>
    <t>Amount by Region</t>
  </si>
  <si>
    <t xml:space="preserve">Balance as of 1/1/2008: </t>
  </si>
  <si>
    <t xml:space="preserve">   3. Expenses are paid as incurred.  One pending expense is for approximatrely $1,500 for the EUS Workshop</t>
  </si>
  <si>
    <t>2339</t>
  </si>
  <si>
    <t>PSW Screening, Georgia Whitlock</t>
  </si>
  <si>
    <t>2340</t>
  </si>
  <si>
    <t>2341</t>
  </si>
  <si>
    <t>2342</t>
  </si>
  <si>
    <t>2343</t>
  </si>
  <si>
    <t>2344</t>
  </si>
  <si>
    <t>2345</t>
  </si>
  <si>
    <t>2346</t>
  </si>
  <si>
    <t>2347</t>
  </si>
  <si>
    <t>2348</t>
  </si>
  <si>
    <t>2349</t>
  </si>
  <si>
    <t>2350</t>
  </si>
  <si>
    <t>2351</t>
  </si>
  <si>
    <t>2352</t>
  </si>
  <si>
    <t>2353</t>
  </si>
  <si>
    <t>2354</t>
  </si>
  <si>
    <t>2355</t>
  </si>
  <si>
    <t>2356</t>
  </si>
  <si>
    <t>2357</t>
  </si>
  <si>
    <t>2358</t>
  </si>
  <si>
    <t>2359</t>
  </si>
  <si>
    <t>Richard Lowy, UPS Shipment refund</t>
  </si>
  <si>
    <t>RMR Shipment of backpacks to members</t>
  </si>
  <si>
    <t>PSW Workshop</t>
  </si>
  <si>
    <t>EUS Workshop expense reimbursement to Deborah Hatherley</t>
  </si>
  <si>
    <t>EUS Workshop expense reimbursement to Kathe Schriver</t>
  </si>
  <si>
    <t>EUS Workshop expense reimbursement to Jill Cucaz</t>
  </si>
  <si>
    <t>EUS Workshop expense reimbursement to Eric Rynar</t>
  </si>
  <si>
    <t>EUS Workshop expense reimbursement to Jo-Ann Wagner</t>
  </si>
  <si>
    <t>National uniforms</t>
  </si>
  <si>
    <t>Raffle $140.70, Luncheon $370.00</t>
  </si>
  <si>
    <t>Dues for 10 people</t>
  </si>
  <si>
    <t>Uniforms</t>
  </si>
  <si>
    <t>PSW screening fees</t>
  </si>
  <si>
    <t>PSW Adjustment</t>
  </si>
  <si>
    <t>Deposit for 1 dues</t>
  </si>
  <si>
    <t>Expressions clothing</t>
  </si>
  <si>
    <t>Cederbrook</t>
  </si>
  <si>
    <t>Georgia Whitlock reimbursement for PSW expenses, $46.12 to national</t>
  </si>
  <si>
    <t>Reimbursement to Bill Hatherley for $100.00 to Conference caller on 7/6/08 and 8/11/08, approved by Dave Valentine</t>
  </si>
  <si>
    <t>Reimbursement for Bill Hatherley for shipping and/or stamps on 4/16/08, 6/16/08, 6/13/08 and 11/12/08.</t>
  </si>
  <si>
    <t>Void (1,072.00) Expressions clothing</t>
  </si>
  <si>
    <t>Void (46.12) Georgia Whitlock reimbursement for PSW expenses, $46.12 to national</t>
  </si>
  <si>
    <t>Void (655.98) Cederbrook</t>
  </si>
  <si>
    <t>D&amp;O Insurance (budgeted amount is $1600)</t>
  </si>
  <si>
    <t>2360</t>
  </si>
  <si>
    <t>Deposit for 9 dues by Dave Valentine</t>
  </si>
  <si>
    <t>2361</t>
  </si>
  <si>
    <t>2362</t>
  </si>
  <si>
    <t>2363</t>
  </si>
  <si>
    <t>2364</t>
  </si>
  <si>
    <t>2365</t>
  </si>
  <si>
    <t>2366</t>
  </si>
  <si>
    <t>2367</t>
  </si>
  <si>
    <t>2368</t>
  </si>
  <si>
    <t>Wolf Packs</t>
  </si>
  <si>
    <t>Alan Barnes</t>
  </si>
  <si>
    <t>Shirt reimbursement - Aliza Levinson</t>
  </si>
  <si>
    <t>Shirt reimbursement - Susie Aga</t>
  </si>
  <si>
    <t>Shirt reimbursement - Myla Mitchell</t>
  </si>
  <si>
    <t>Shirt reimbursement -Tom Moses</t>
  </si>
  <si>
    <t>Shirt reimbursement - Pam Hobby</t>
  </si>
  <si>
    <t>Shirt reimbursement - Deborah Hatherley</t>
  </si>
  <si>
    <t>2369</t>
  </si>
  <si>
    <t xml:space="preserve">Void </t>
  </si>
  <si>
    <t>On Bk Stat?</t>
  </si>
  <si>
    <t>Yes</t>
  </si>
  <si>
    <t>OK</t>
  </si>
  <si>
    <t>Void - State of Oregon, CT-12 form</t>
  </si>
  <si>
    <t>NO</t>
  </si>
  <si>
    <t>----------</t>
  </si>
  <si>
    <t>Void - Expressions clothing</t>
  </si>
  <si>
    <t>All Expept RMR</t>
  </si>
  <si>
    <t xml:space="preserve">   3. Expenses are paid as incurred.</t>
  </si>
  <si>
    <t>Current Balance as of 12/7/08</t>
  </si>
  <si>
    <t>Bank Statement  Balance as of 12/07/08</t>
  </si>
  <si>
    <t>Calendar year January 1 to December 7, 2008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</si>
</sst>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409]dddd\,\ mmmm\ dd\,\ yyyy"/>
    <numFmt numFmtId="166" formatCode="[$-409]h:mm:ss\ AM/PM"/>
    <numFmt numFmtId="167" formatCode="&quot;$&quot;#,##0.00"/>
  </numFmts>
  <fonts count="32">
    <font>
      <sz val="11"/>
      <color indexed="8"/>
      <name val="Calibri"/>
      <family val="2"/>
    </font>
    <font>
      <b/>
      <sz val="14"/>
      <color indexed="8"/>
      <name val="Calibri"/>
      <family val="2"/>
    </font>
    <font>
      <sz val="14"/>
      <color indexed="8"/>
      <name val="Calibri"/>
      <family val="2"/>
    </font>
    <font>
      <b/>
      <sz val="14"/>
      <color indexed="8"/>
      <name val="Arial"/>
      <family val="2"/>
    </font>
    <font>
      <sz val="14"/>
      <color indexed="8"/>
      <name val="Arial"/>
      <family val="2"/>
    </font>
    <font>
      <b/>
      <sz val="10"/>
      <color indexed="8"/>
      <name val="Arial"/>
      <family val="2"/>
    </font>
    <font>
      <sz val="12"/>
      <color indexed="8"/>
      <name val="Arial"/>
      <family val="2"/>
    </font>
    <font>
      <sz val="11"/>
      <color indexed="8"/>
      <name val="Arial"/>
      <family val="2"/>
    </font>
    <font>
      <sz val="10"/>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sz val="12"/>
      <color indexed="8"/>
      <name val="Calibri"/>
      <family val="2"/>
    </font>
    <font>
      <sz val="16"/>
      <color indexed="8"/>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33">
    <xf numFmtId="0" fontId="0" fillId="0" borderId="0" xfId="0" applyAlignment="1">
      <alignment/>
    </xf>
    <xf numFmtId="14" fontId="0" fillId="0" borderId="0" xfId="0" applyNumberFormat="1" applyAlignment="1">
      <alignment horizontal="center"/>
    </xf>
    <xf numFmtId="0" fontId="0" fillId="0" borderId="0" xfId="0" applyAlignment="1">
      <alignment horizontal="center"/>
    </xf>
    <xf numFmtId="44" fontId="0" fillId="0" borderId="0" xfId="0" applyNumberFormat="1" applyAlignment="1">
      <alignment/>
    </xf>
    <xf numFmtId="0" fontId="0" fillId="0" borderId="0" xfId="0" applyFont="1" applyAlignment="1">
      <alignment vertical="center" wrapText="1"/>
    </xf>
    <xf numFmtId="44" fontId="0" fillId="0" borderId="0" xfId="0" applyNumberFormat="1" applyFont="1" applyAlignment="1">
      <alignment horizontal="center" vertical="center" wrapText="1"/>
    </xf>
    <xf numFmtId="0" fontId="2" fillId="0" borderId="0" xfId="0" applyFont="1" applyAlignment="1">
      <alignment/>
    </xf>
    <xf numFmtId="0" fontId="28" fillId="0" borderId="0" xfId="0" applyFont="1" applyAlignment="1">
      <alignment/>
    </xf>
    <xf numFmtId="0" fontId="1" fillId="6" borderId="10" xfId="0" applyFont="1" applyFill="1" applyBorder="1" applyAlignment="1">
      <alignment horizontal="center" vertical="center" wrapText="1"/>
    </xf>
    <xf numFmtId="0" fontId="1" fillId="6" borderId="0" xfId="0" applyFont="1" applyFill="1" applyAlignment="1">
      <alignment horizontal="center" vertical="center" wrapText="1"/>
    </xf>
    <xf numFmtId="4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14" fontId="1" fillId="11" borderId="10" xfId="0" applyNumberFormat="1" applyFont="1" applyFill="1" applyBorder="1" applyAlignment="1" quotePrefix="1">
      <alignment horizontal="center" vertical="center" wrapText="1"/>
    </xf>
    <xf numFmtId="44" fontId="1" fillId="11" borderId="10" xfId="0" applyNumberFormat="1" applyFont="1" applyFill="1" applyBorder="1" applyAlignment="1">
      <alignment horizontal="center" vertical="center" wrapText="1"/>
    </xf>
    <xf numFmtId="0" fontId="1" fillId="11" borderId="10" xfId="0"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14" fontId="1" fillId="7" borderId="10" xfId="0" applyNumberFormat="1" applyFont="1" applyFill="1" applyBorder="1" applyAlignment="1">
      <alignment horizontal="center" vertical="center" wrapText="1"/>
    </xf>
    <xf numFmtId="44" fontId="1" fillId="7" borderId="10" xfId="0" applyNumberFormat="1" applyFont="1" applyFill="1" applyBorder="1" applyAlignment="1">
      <alignment horizontal="center" vertical="center" wrapText="1"/>
    </xf>
    <xf numFmtId="0" fontId="1" fillId="7" borderId="10" xfId="0" applyFont="1" applyFill="1" applyBorder="1" applyAlignment="1">
      <alignment horizontal="center" vertical="center" wrapText="1"/>
    </xf>
    <xf numFmtId="44" fontId="2" fillId="0" borderId="10" xfId="0" applyNumberFormat="1" applyFont="1" applyBorder="1" applyAlignment="1">
      <alignment horizontal="center" vertical="center" wrapText="1"/>
    </xf>
    <xf numFmtId="0" fontId="1" fillId="6" borderId="10" xfId="0" applyFont="1" applyFill="1" applyBorder="1" applyAlignment="1" quotePrefix="1">
      <alignment horizontal="center" vertical="center"/>
    </xf>
    <xf numFmtId="44" fontId="2" fillId="0" borderId="0" xfId="0" applyNumberFormat="1" applyFont="1" applyAlignment="1">
      <alignment horizontal="center" vertical="center" wrapText="1"/>
    </xf>
    <xf numFmtId="0" fontId="1" fillId="6" borderId="10" xfId="0" applyFont="1" applyFill="1" applyBorder="1" applyAlignment="1">
      <alignment horizontal="center" vertical="center"/>
    </xf>
    <xf numFmtId="0" fontId="2" fillId="0" borderId="0" xfId="0" applyFont="1" applyAlignment="1">
      <alignmen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44"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xf>
    <xf numFmtId="0" fontId="0" fillId="0" borderId="0" xfId="0" applyFill="1" applyAlignment="1">
      <alignment/>
    </xf>
    <xf numFmtId="0" fontId="1" fillId="0" borderId="0" xfId="0" applyFont="1" applyFill="1" applyAlignment="1">
      <alignment horizontal="center" vertical="center" wrapText="1"/>
    </xf>
    <xf numFmtId="0" fontId="2" fillId="0" borderId="0" xfId="0" applyFont="1" applyFill="1" applyAlignment="1">
      <alignment/>
    </xf>
    <xf numFmtId="0" fontId="0" fillId="0" borderId="0" xfId="0" applyFont="1" applyFill="1" applyAlignment="1">
      <alignment vertical="center" wrapText="1"/>
    </xf>
    <xf numFmtId="164" fontId="2" fillId="7" borderId="10" xfId="0" applyNumberFormat="1" applyFont="1" applyFill="1" applyBorder="1" applyAlignment="1">
      <alignment vertical="center" wrapText="1"/>
    </xf>
    <xf numFmtId="164" fontId="2" fillId="7" borderId="10" xfId="0" applyNumberFormat="1" applyFont="1" applyFill="1" applyBorder="1" applyAlignment="1">
      <alignment horizontal="right" vertical="center" wrapText="1"/>
    </xf>
    <xf numFmtId="44" fontId="2" fillId="7" borderId="10" xfId="0" applyNumberFormat="1" applyFont="1" applyFill="1" applyBorder="1" applyAlignment="1">
      <alignment vertical="center" wrapText="1"/>
    </xf>
    <xf numFmtId="49" fontId="2" fillId="7" borderId="10" xfId="0" applyNumberFormat="1" applyFont="1" applyFill="1" applyBorder="1" applyAlignment="1">
      <alignment vertical="center" wrapText="1"/>
    </xf>
    <xf numFmtId="0" fontId="0" fillId="7" borderId="0" xfId="0" applyFill="1" applyAlignment="1">
      <alignment/>
    </xf>
    <xf numFmtId="0" fontId="1" fillId="7" borderId="0" xfId="0" applyFont="1" applyFill="1" applyAlignment="1">
      <alignment horizontal="center" vertical="center" wrapText="1"/>
    </xf>
    <xf numFmtId="0" fontId="2" fillId="7" borderId="0" xfId="0" applyFont="1" applyFill="1" applyAlignment="1">
      <alignment vertical="center" wrapText="1"/>
    </xf>
    <xf numFmtId="0" fontId="2" fillId="2" borderId="0" xfId="0" applyFont="1" applyFill="1" applyAlignment="1">
      <alignment vertical="center" wrapText="1"/>
    </xf>
    <xf numFmtId="44" fontId="2" fillId="6" borderId="10" xfId="0" applyNumberFormat="1" applyFont="1" applyFill="1" applyBorder="1" applyAlignment="1">
      <alignment horizontal="center" vertical="center" wrapText="1"/>
    </xf>
    <xf numFmtId="0" fontId="2" fillId="6" borderId="0" xfId="0" applyFont="1" applyFill="1" applyAlignment="1">
      <alignment vertical="center" wrapText="1"/>
    </xf>
    <xf numFmtId="14" fontId="2" fillId="6" borderId="10" xfId="0" applyNumberFormat="1" applyFont="1" applyFill="1" applyBorder="1" applyAlignment="1">
      <alignment horizontal="center" vertical="center" wrapText="1"/>
    </xf>
    <xf numFmtId="14" fontId="2" fillId="6" borderId="10" xfId="0" applyNumberFormat="1" applyFont="1" applyFill="1" applyBorder="1" applyAlignment="1">
      <alignment horizontal="left" vertical="center" wrapText="1"/>
    </xf>
    <xf numFmtId="0" fontId="0" fillId="6" borderId="0" xfId="0" applyFill="1" applyAlignment="1">
      <alignment/>
    </xf>
    <xf numFmtId="49" fontId="2" fillId="6" borderId="10" xfId="0" applyNumberFormat="1" applyFont="1" applyFill="1" applyBorder="1" applyAlignment="1">
      <alignment vertical="center" wrapText="1"/>
    </xf>
    <xf numFmtId="8" fontId="0" fillId="0" borderId="0" xfId="0" applyNumberFormat="1" applyAlignment="1">
      <alignment horizontal="center"/>
    </xf>
    <xf numFmtId="14" fontId="3" fillId="7" borderId="10" xfId="0" applyNumberFormat="1" applyFont="1" applyFill="1" applyBorder="1" applyAlignment="1">
      <alignment horizontal="center" vertical="center" wrapText="1"/>
    </xf>
    <xf numFmtId="44" fontId="3" fillId="7" borderId="10" xfId="0" applyNumberFormat="1" applyFont="1" applyFill="1" applyBorder="1" applyAlignment="1">
      <alignment horizontal="center" vertical="center" wrapText="1"/>
    </xf>
    <xf numFmtId="0" fontId="3" fillId="7" borderId="10" xfId="0" applyFont="1" applyFill="1" applyBorder="1" applyAlignment="1">
      <alignment horizontal="center" vertical="center" wrapText="1"/>
    </xf>
    <xf numFmtId="14" fontId="4" fillId="6" borderId="10" xfId="0" applyNumberFormat="1" applyFont="1" applyFill="1" applyBorder="1" applyAlignment="1">
      <alignment horizontal="center" vertical="center" wrapText="1"/>
    </xf>
    <xf numFmtId="14" fontId="4" fillId="6" borderId="10" xfId="0" applyNumberFormat="1" applyFont="1" applyFill="1" applyBorder="1" applyAlignment="1">
      <alignment horizontal="left" vertical="center" wrapText="1"/>
    </xf>
    <xf numFmtId="44" fontId="4" fillId="6" borderId="10" xfId="0" applyNumberFormat="1" applyFont="1" applyFill="1" applyBorder="1" applyAlignment="1">
      <alignment horizontal="center" vertical="center" wrapText="1"/>
    </xf>
    <xf numFmtId="164" fontId="4" fillId="7" borderId="10" xfId="0" applyNumberFormat="1" applyFont="1" applyFill="1" applyBorder="1" applyAlignment="1">
      <alignment vertical="center" wrapText="1"/>
    </xf>
    <xf numFmtId="164" fontId="4" fillId="7" borderId="10" xfId="0" applyNumberFormat="1" applyFont="1" applyFill="1" applyBorder="1" applyAlignment="1">
      <alignment horizontal="right" vertical="center" wrapText="1"/>
    </xf>
    <xf numFmtId="44" fontId="4" fillId="7" borderId="10" xfId="0" applyNumberFormat="1" applyFont="1" applyFill="1" applyBorder="1" applyAlignment="1">
      <alignment vertical="center" wrapText="1"/>
    </xf>
    <xf numFmtId="164" fontId="4" fillId="7" borderId="10" xfId="0" applyNumberFormat="1" applyFont="1" applyFill="1" applyBorder="1" applyAlignment="1" quotePrefix="1">
      <alignment horizontal="center" vertical="center" wrapText="1"/>
    </xf>
    <xf numFmtId="44" fontId="4" fillId="7" borderId="10" xfId="0" applyNumberFormat="1" applyFont="1" applyFill="1" applyBorder="1" applyAlignment="1">
      <alignment horizontal="center" vertical="center" wrapText="1"/>
    </xf>
    <xf numFmtId="49" fontId="4" fillId="7" borderId="10" xfId="0" applyNumberFormat="1" applyFont="1" applyFill="1" applyBorder="1" applyAlignment="1">
      <alignment vertical="center" wrapText="1"/>
    </xf>
    <xf numFmtId="49" fontId="4" fillId="7" borderId="10" xfId="0" applyNumberFormat="1" applyFont="1" applyFill="1" applyBorder="1" applyAlignment="1">
      <alignment horizontal="center" vertical="center" wrapText="1"/>
    </xf>
    <xf numFmtId="44" fontId="4" fillId="7" borderId="0" xfId="0" applyNumberFormat="1" applyFont="1" applyFill="1" applyAlignment="1">
      <alignment horizontal="center" vertical="center" wrapText="1"/>
    </xf>
    <xf numFmtId="14" fontId="3" fillId="11" borderId="10" xfId="0" applyNumberFormat="1" applyFont="1" applyFill="1" applyBorder="1" applyAlignment="1">
      <alignment horizontal="center" vertical="center" wrapText="1"/>
    </xf>
    <xf numFmtId="44" fontId="3" fillId="11" borderId="10" xfId="0" applyNumberFormat="1" applyFont="1" applyFill="1" applyBorder="1" applyAlignment="1">
      <alignment horizontal="center" vertical="center" wrapText="1"/>
    </xf>
    <xf numFmtId="44" fontId="3" fillId="11" borderId="10" xfId="0" applyNumberFormat="1" applyFont="1" applyFill="1" applyBorder="1" applyAlignment="1" quotePrefix="1">
      <alignment horizontal="center" vertical="center" wrapText="1"/>
    </xf>
    <xf numFmtId="14" fontId="4" fillId="2" borderId="10" xfId="0" applyNumberFormat="1" applyFont="1" applyFill="1" applyBorder="1" applyAlignment="1">
      <alignment horizontal="center" vertical="center" wrapText="1"/>
    </xf>
    <xf numFmtId="0" fontId="4" fillId="7" borderId="10" xfId="0" applyFont="1" applyFill="1" applyBorder="1" applyAlignment="1">
      <alignment vertical="center" wrapText="1"/>
    </xf>
    <xf numFmtId="44" fontId="4" fillId="11" borderId="10" xfId="0" applyNumberFormat="1" applyFont="1" applyFill="1" applyBorder="1" applyAlignment="1">
      <alignment horizontal="center" vertical="center" wrapText="1"/>
    </xf>
    <xf numFmtId="0" fontId="3" fillId="11" borderId="10" xfId="0" applyFont="1" applyFill="1" applyBorder="1" applyAlignment="1">
      <alignment horizontal="center" vertical="center" wrapText="1"/>
    </xf>
    <xf numFmtId="49" fontId="4" fillId="7" borderId="0" xfId="0" applyNumberFormat="1" applyFont="1" applyFill="1" applyAlignment="1">
      <alignment vertical="center" wrapText="1"/>
    </xf>
    <xf numFmtId="14" fontId="3" fillId="0" borderId="10" xfId="0" applyNumberFormat="1" applyFont="1" applyFill="1" applyBorder="1" applyAlignment="1">
      <alignment horizontal="center" vertical="center" wrapText="1"/>
    </xf>
    <xf numFmtId="4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left" vertical="center" wrapText="1"/>
    </xf>
    <xf numFmtId="44" fontId="0" fillId="0" borderId="0" xfId="0" applyNumberFormat="1" applyFont="1" applyAlignment="1">
      <alignment horizontal="center" vertical="center" wrapText="1"/>
    </xf>
    <xf numFmtId="164" fontId="4" fillId="6" borderId="10" xfId="0" applyNumberFormat="1" applyFont="1" applyFill="1" applyBorder="1" applyAlignment="1">
      <alignment horizontal="center" vertical="center" wrapText="1"/>
    </xf>
    <xf numFmtId="0" fontId="4" fillId="7" borderId="10" xfId="0" applyNumberFormat="1" applyFont="1" applyFill="1" applyBorder="1" applyAlignment="1">
      <alignment horizontal="center" vertical="center" wrapText="1"/>
    </xf>
    <xf numFmtId="0" fontId="0" fillId="7" borderId="0" xfId="0" applyFill="1" applyAlignment="1">
      <alignment horizontal="center"/>
    </xf>
    <xf numFmtId="0" fontId="0" fillId="6" borderId="0" xfId="0" applyFill="1" applyAlignment="1">
      <alignment horizontal="center"/>
    </xf>
    <xf numFmtId="0" fontId="5" fillId="7"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44" fontId="2" fillId="6" borderId="10" xfId="0" applyNumberFormat="1" applyFont="1" applyFill="1" applyBorder="1" applyAlignment="1">
      <alignment horizontal="center" vertical="center" wrapText="1"/>
    </xf>
    <xf numFmtId="44" fontId="6" fillId="6" borderId="10" xfId="0" applyNumberFormat="1" applyFont="1" applyFill="1" applyBorder="1" applyAlignment="1">
      <alignment horizontal="center" vertical="center" wrapText="1"/>
    </xf>
    <xf numFmtId="44" fontId="7" fillId="6" borderId="10" xfId="0" applyNumberFormat="1" applyFont="1" applyFill="1" applyBorder="1" applyAlignment="1">
      <alignment horizontal="center" vertical="center" wrapText="1"/>
    </xf>
    <xf numFmtId="44" fontId="8" fillId="6" borderId="10" xfId="0" applyNumberFormat="1" applyFont="1" applyFill="1" applyBorder="1" applyAlignment="1">
      <alignment horizontal="center" vertical="center" wrapText="1"/>
    </xf>
    <xf numFmtId="44" fontId="6" fillId="7" borderId="10" xfId="0" applyNumberFormat="1" applyFont="1" applyFill="1" applyBorder="1" applyAlignment="1">
      <alignment horizontal="center" vertical="center" wrapText="1"/>
    </xf>
    <xf numFmtId="44" fontId="6" fillId="7" borderId="10" xfId="0" applyNumberFormat="1" applyFont="1" applyFill="1" applyBorder="1" applyAlignment="1">
      <alignment vertical="center" wrapText="1"/>
    </xf>
    <xf numFmtId="44" fontId="7" fillId="7" borderId="10" xfId="0" applyNumberFormat="1" applyFont="1" applyFill="1" applyBorder="1" applyAlignment="1">
      <alignment horizontal="center" vertical="center" wrapText="1"/>
    </xf>
    <xf numFmtId="44" fontId="7" fillId="7" borderId="10" xfId="0" applyNumberFormat="1" applyFont="1" applyFill="1" applyBorder="1" applyAlignment="1">
      <alignment vertical="center" wrapText="1"/>
    </xf>
    <xf numFmtId="44" fontId="8" fillId="7" borderId="10" xfId="0" applyNumberFormat="1" applyFont="1" applyFill="1" applyBorder="1" applyAlignment="1">
      <alignment horizontal="center" vertical="center" wrapText="1"/>
    </xf>
    <xf numFmtId="44" fontId="8" fillId="7" borderId="10" xfId="0" applyNumberFormat="1" applyFont="1" applyFill="1" applyBorder="1" applyAlignment="1">
      <alignment vertical="center" wrapText="1"/>
    </xf>
    <xf numFmtId="44" fontId="0" fillId="7" borderId="10" xfId="0" applyNumberFormat="1" applyFont="1" applyFill="1" applyBorder="1" applyAlignment="1">
      <alignment horizontal="center" vertical="center" wrapText="1"/>
    </xf>
    <xf numFmtId="44" fontId="6" fillId="7" borderId="10" xfId="0" applyNumberFormat="1" applyFont="1" applyFill="1" applyBorder="1" applyAlignment="1">
      <alignment horizontal="center" vertical="center" wrapText="1"/>
    </xf>
    <xf numFmtId="44" fontId="7" fillId="7" borderId="10" xfId="0" applyNumberFormat="1" applyFont="1" applyFill="1" applyBorder="1" applyAlignment="1">
      <alignment horizontal="center" vertical="center" wrapText="1"/>
    </xf>
    <xf numFmtId="44" fontId="7" fillId="6" borderId="10" xfId="0" applyNumberFormat="1" applyFont="1" applyFill="1" applyBorder="1" applyAlignment="1">
      <alignment horizontal="center" vertical="center" wrapText="1"/>
    </xf>
    <xf numFmtId="14" fontId="4" fillId="2" borderId="10" xfId="0" applyNumberFormat="1" applyFont="1" applyFill="1" applyBorder="1" applyAlignment="1">
      <alignment horizontal="left" vertical="center" wrapText="1"/>
    </xf>
    <xf numFmtId="44" fontId="4" fillId="2" borderId="10" xfId="0" applyNumberFormat="1" applyFont="1" applyFill="1" applyBorder="1" applyAlignment="1">
      <alignment horizontal="center" vertical="center" wrapText="1"/>
    </xf>
    <xf numFmtId="44" fontId="7" fillId="6" borderId="10" xfId="0" applyNumberFormat="1" applyFont="1" applyFill="1" applyBorder="1" applyAlignment="1">
      <alignment vertical="center" wrapText="1"/>
    </xf>
    <xf numFmtId="167" fontId="0" fillId="0" borderId="0" xfId="0" applyNumberFormat="1" applyAlignment="1">
      <alignment/>
    </xf>
    <xf numFmtId="44" fontId="0" fillId="0" borderId="0" xfId="0" applyNumberFormat="1" applyAlignment="1">
      <alignment horizontal="center"/>
    </xf>
    <xf numFmtId="44" fontId="3" fillId="7" borderId="10" xfId="0" applyNumberFormat="1" applyFont="1" applyFill="1" applyBorder="1" applyAlignment="1">
      <alignment horizontal="center" vertical="center" wrapText="1"/>
    </xf>
    <xf numFmtId="44" fontId="3" fillId="6" borderId="10" xfId="0" applyNumberFormat="1" applyFont="1" applyFill="1" applyBorder="1" applyAlignment="1">
      <alignment horizontal="center" vertical="center" wrapText="1"/>
    </xf>
    <xf numFmtId="44" fontId="3" fillId="7" borderId="10" xfId="0" applyNumberFormat="1" applyFont="1" applyFill="1" applyBorder="1" applyAlignment="1">
      <alignment vertical="center" wrapText="1"/>
    </xf>
    <xf numFmtId="0" fontId="0" fillId="0" borderId="0" xfId="0" applyAlignment="1">
      <alignment horizontal="right"/>
    </xf>
    <xf numFmtId="0" fontId="26" fillId="0" borderId="0" xfId="0" applyFont="1" applyAlignment="1">
      <alignment/>
    </xf>
    <xf numFmtId="0" fontId="2" fillId="7" borderId="10" xfId="0" applyFont="1" applyFill="1" applyBorder="1" applyAlignment="1">
      <alignment vertical="center" wrapText="1"/>
    </xf>
    <xf numFmtId="44" fontId="4" fillId="7" borderId="0" xfId="0" applyNumberFormat="1" applyFont="1" applyFill="1" applyAlignment="1">
      <alignment vertical="center" wrapText="1"/>
    </xf>
    <xf numFmtId="44" fontId="9" fillId="11" borderId="10" xfId="0" applyNumberFormat="1"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167" fontId="26" fillId="0" borderId="0" xfId="0" applyNumberFormat="1" applyFont="1" applyAlignment="1">
      <alignment/>
    </xf>
    <xf numFmtId="0" fontId="26" fillId="0" borderId="0" xfId="0" applyFont="1" applyAlignment="1">
      <alignment horizontal="right"/>
    </xf>
    <xf numFmtId="0" fontId="29" fillId="0" borderId="0" xfId="0" applyFont="1" applyAlignment="1">
      <alignment horizontal="center"/>
    </xf>
    <xf numFmtId="0" fontId="0" fillId="0" borderId="0" xfId="0" applyAlignment="1">
      <alignment horizontal="right" vertical="center" wrapText="1"/>
    </xf>
    <xf numFmtId="49" fontId="4" fillId="17" borderId="10" xfId="0" applyNumberFormat="1" applyFont="1" applyFill="1" applyBorder="1" applyAlignment="1">
      <alignment horizontal="center" vertical="center" wrapText="1"/>
    </xf>
    <xf numFmtId="14" fontId="4" fillId="21" borderId="10" xfId="0" applyNumberFormat="1" applyFont="1" applyFill="1" applyBorder="1" applyAlignment="1" quotePrefix="1">
      <alignment horizontal="center" vertical="center" wrapText="1"/>
    </xf>
    <xf numFmtId="44" fontId="2" fillId="6" borderId="0" xfId="0" applyNumberFormat="1" applyFont="1" applyFill="1" applyAlignment="1">
      <alignment horizontal="center"/>
    </xf>
    <xf numFmtId="44" fontId="30" fillId="7" borderId="0" xfId="0" applyNumberFormat="1" applyFont="1" applyFill="1" applyAlignment="1">
      <alignment horizontal="center"/>
    </xf>
    <xf numFmtId="0" fontId="30" fillId="6" borderId="0" xfId="0" applyFont="1" applyFill="1" applyAlignment="1">
      <alignment horizontal="center"/>
    </xf>
    <xf numFmtId="2" fontId="4" fillId="6" borderId="10" xfId="0" applyNumberFormat="1" applyFont="1" applyFill="1" applyBorder="1" applyAlignment="1">
      <alignment horizontal="center" vertical="center" wrapText="1"/>
    </xf>
    <xf numFmtId="2" fontId="4" fillId="21" borderId="10" xfId="0" applyNumberFormat="1" applyFont="1" applyFill="1" applyBorder="1" applyAlignment="1" quotePrefix="1">
      <alignment horizontal="center" vertical="center" wrapText="1"/>
    </xf>
    <xf numFmtId="2" fontId="9" fillId="7" borderId="10" xfId="0" applyNumberFormat="1" applyFont="1" applyFill="1" applyBorder="1" applyAlignment="1">
      <alignment horizontal="center" vertical="center" wrapText="1"/>
    </xf>
    <xf numFmtId="167" fontId="0" fillId="0" borderId="0" xfId="0" applyNumberFormat="1" applyAlignment="1">
      <alignment horizontal="center"/>
    </xf>
    <xf numFmtId="167" fontId="26" fillId="0" borderId="0" xfId="0" applyNumberFormat="1" applyFont="1" applyAlignment="1">
      <alignment horizontal="center"/>
    </xf>
    <xf numFmtId="0" fontId="29" fillId="0" borderId="0" xfId="0" applyFont="1" applyAlignment="1">
      <alignment horizontal="left"/>
    </xf>
    <xf numFmtId="0" fontId="1" fillId="0" borderId="0" xfId="0" applyFont="1" applyAlignment="1">
      <alignment horizontal="center"/>
    </xf>
    <xf numFmtId="0" fontId="0" fillId="0" borderId="0" xfId="0"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R49"/>
  <sheetViews>
    <sheetView zoomScalePageLayoutView="0" workbookViewId="0" topLeftCell="A13">
      <selection activeCell="A33" sqref="A33"/>
    </sheetView>
  </sheetViews>
  <sheetFormatPr defaultColWidth="9.140625" defaultRowHeight="15"/>
  <cols>
    <col min="1" max="2" width="18.7109375" style="2" customWidth="1"/>
    <col min="3" max="8" width="18.7109375" style="0" customWidth="1"/>
    <col min="9" max="9" width="2.7109375" style="0" customWidth="1"/>
    <col min="10" max="10" width="14.140625" style="0" customWidth="1"/>
    <col min="11" max="11" width="3.57421875" style="0" customWidth="1"/>
    <col min="12" max="12" width="13.28125" style="0" customWidth="1"/>
    <col min="13" max="18" width="9.140625" style="33" customWidth="1"/>
  </cols>
  <sheetData>
    <row r="3" ht="21">
      <c r="D3" s="7" t="s">
        <v>184</v>
      </c>
    </row>
    <row r="4" ht="21">
      <c r="D4" s="7" t="s">
        <v>183</v>
      </c>
    </row>
    <row r="6" spans="1:18" s="9" customFormat="1" ht="37.5">
      <c r="A6" s="23" t="s">
        <v>203</v>
      </c>
      <c r="B6" s="20" t="s">
        <v>182</v>
      </c>
      <c r="C6" s="21" t="s">
        <v>6</v>
      </c>
      <c r="D6" s="21" t="s">
        <v>7</v>
      </c>
      <c r="E6" s="21" t="s">
        <v>8</v>
      </c>
      <c r="F6" s="21" t="s">
        <v>108</v>
      </c>
      <c r="G6" s="21"/>
      <c r="H6" s="21" t="s">
        <v>1</v>
      </c>
      <c r="I6" s="24" t="s">
        <v>4</v>
      </c>
      <c r="J6" s="79" t="s">
        <v>296</v>
      </c>
      <c r="K6" s="24" t="s">
        <v>4</v>
      </c>
      <c r="L6" s="24" t="s">
        <v>4</v>
      </c>
      <c r="M6" s="34"/>
      <c r="N6" s="34"/>
      <c r="O6" s="34"/>
      <c r="P6" s="34"/>
      <c r="Q6" s="34"/>
      <c r="R6" s="34"/>
    </row>
    <row r="7" spans="1:18" s="14" customFormat="1" ht="18.75">
      <c r="A7" s="25" t="s">
        <v>204</v>
      </c>
      <c r="B7" s="22">
        <f>SUM('2005-06'!C2)</f>
        <v>9809.64</v>
      </c>
      <c r="C7" s="22">
        <f>SUM('2005-06'!E2)</f>
        <v>1330</v>
      </c>
      <c r="D7" s="22">
        <f>SUM('2005-06'!F2)</f>
        <v>971</v>
      </c>
      <c r="E7" s="22">
        <f>SUM('2005-06'!G2)</f>
        <v>7508.64</v>
      </c>
      <c r="F7" s="22">
        <f>SUM('2005-06'!H2)</f>
        <v>0</v>
      </c>
      <c r="G7" s="22"/>
      <c r="H7" s="22">
        <f>SUM('2005-06'!I2)</f>
        <v>0</v>
      </c>
      <c r="J7" s="30">
        <f>SUM(C7:H7)</f>
        <v>9809.64</v>
      </c>
      <c r="M7" s="13"/>
      <c r="N7" s="13"/>
      <c r="O7" s="13"/>
      <c r="P7" s="13"/>
      <c r="Q7" s="13"/>
      <c r="R7" s="13"/>
    </row>
    <row r="8" spans="1:18" s="26" customFormat="1" ht="18.75">
      <c r="A8" s="27"/>
      <c r="B8" s="27"/>
      <c r="C8" s="28"/>
      <c r="D8" s="28"/>
      <c r="E8" s="28"/>
      <c r="F8" s="28"/>
      <c r="G8" s="28"/>
      <c r="H8" s="28"/>
      <c r="M8" s="12"/>
      <c r="N8" s="12"/>
      <c r="O8" s="12"/>
      <c r="P8" s="12"/>
      <c r="Q8" s="12"/>
      <c r="R8" s="12"/>
    </row>
    <row r="9" spans="1:18" s="9" customFormat="1" ht="37.5">
      <c r="A9" s="23" t="s">
        <v>179</v>
      </c>
      <c r="B9" s="20" t="s">
        <v>182</v>
      </c>
      <c r="C9" s="21" t="s">
        <v>6</v>
      </c>
      <c r="D9" s="21" t="s">
        <v>7</v>
      </c>
      <c r="E9" s="21" t="s">
        <v>8</v>
      </c>
      <c r="F9" s="21" t="s">
        <v>108</v>
      </c>
      <c r="G9" s="21"/>
      <c r="H9" s="21" t="s">
        <v>1</v>
      </c>
      <c r="I9" s="24" t="s">
        <v>4</v>
      </c>
      <c r="J9" s="24" t="s">
        <v>4</v>
      </c>
      <c r="K9" s="24" t="s">
        <v>4</v>
      </c>
      <c r="L9" s="24" t="s">
        <v>4</v>
      </c>
      <c r="M9" s="34"/>
      <c r="N9" s="34"/>
      <c r="O9" s="34"/>
      <c r="P9" s="34"/>
      <c r="Q9" s="34"/>
      <c r="R9" s="34"/>
    </row>
    <row r="10" spans="1:18" s="26" customFormat="1" ht="18.75">
      <c r="A10" s="25" t="s">
        <v>254</v>
      </c>
      <c r="B10" s="22">
        <f>SUM('2005-06'!C92)</f>
        <v>2976.95</v>
      </c>
      <c r="C10" s="22">
        <f>SUM('2005-06'!E92)</f>
        <v>-271.14999999999986</v>
      </c>
      <c r="D10" s="22">
        <f>SUM('2005-06'!F92)</f>
        <v>-1596.38</v>
      </c>
      <c r="E10" s="22">
        <f>SUM('2005-06'!G92)</f>
        <v>3573.17</v>
      </c>
      <c r="F10" s="22">
        <f>SUM('2005-06'!H92)</f>
        <v>0</v>
      </c>
      <c r="G10" s="22"/>
      <c r="H10" s="22">
        <f>SUM('2005-06'!I92)</f>
        <v>1271.3099999999997</v>
      </c>
      <c r="J10" s="30">
        <f>SUM(C10:H10)</f>
        <v>2976.95</v>
      </c>
      <c r="L10" s="30">
        <f>SUM(C10:H10)</f>
        <v>2976.95</v>
      </c>
      <c r="M10" s="12"/>
      <c r="N10" s="12"/>
      <c r="O10" s="12"/>
      <c r="P10" s="12"/>
      <c r="Q10" s="12"/>
      <c r="R10" s="12"/>
    </row>
    <row r="11" spans="1:18" s="26" customFormat="1" ht="18.75">
      <c r="A11" s="27"/>
      <c r="B11" s="27"/>
      <c r="C11" s="28"/>
      <c r="D11" s="28"/>
      <c r="E11" s="28"/>
      <c r="F11" s="28"/>
      <c r="G11" s="28"/>
      <c r="H11" s="28"/>
      <c r="J11" s="30"/>
      <c r="K11" s="30"/>
      <c r="L11" s="30"/>
      <c r="M11" s="12"/>
      <c r="N11" s="12"/>
      <c r="O11" s="12"/>
      <c r="P11" s="12"/>
      <c r="Q11" s="12"/>
      <c r="R11" s="12"/>
    </row>
    <row r="12" spans="1:18" s="9" customFormat="1" ht="37.5">
      <c r="A12" s="23" t="s">
        <v>181</v>
      </c>
      <c r="B12" s="20" t="s">
        <v>182</v>
      </c>
      <c r="C12" s="21" t="s">
        <v>6</v>
      </c>
      <c r="D12" s="21" t="s">
        <v>7</v>
      </c>
      <c r="E12" s="21" t="s">
        <v>8</v>
      </c>
      <c r="F12" s="21" t="s">
        <v>108</v>
      </c>
      <c r="G12" s="21"/>
      <c r="H12" s="21" t="s">
        <v>1</v>
      </c>
      <c r="I12" s="34"/>
      <c r="J12" s="30"/>
      <c r="K12" s="30"/>
      <c r="L12" s="30"/>
      <c r="M12" s="34"/>
      <c r="N12" s="34"/>
      <c r="O12" s="34"/>
      <c r="P12" s="34"/>
      <c r="Q12" s="34"/>
      <c r="R12" s="34"/>
    </row>
    <row r="13" spans="1:18" s="14" customFormat="1" ht="18.75">
      <c r="A13" s="25" t="s">
        <v>249</v>
      </c>
      <c r="B13" s="22">
        <f>SUM('2007'!C69)</f>
        <v>3709.62</v>
      </c>
      <c r="C13" s="22">
        <f>SUM('2007'!E69)</f>
        <v>1337</v>
      </c>
      <c r="D13" s="22">
        <f>SUM('2007'!F69)</f>
        <v>685.9699999999998</v>
      </c>
      <c r="E13" s="22">
        <f>SUM('2007'!G69)</f>
        <v>1446.79</v>
      </c>
      <c r="F13" s="22">
        <f>SUM('2007'!H69)</f>
        <v>500</v>
      </c>
      <c r="G13" s="22"/>
      <c r="H13" s="22">
        <f>SUM('2007'!I69)</f>
        <v>-260.1399999999999</v>
      </c>
      <c r="I13" s="13"/>
      <c r="J13" s="30">
        <f>SUM(C13:H13)</f>
        <v>3709.62</v>
      </c>
      <c r="K13" s="30"/>
      <c r="L13" s="30"/>
      <c r="M13" s="13"/>
      <c r="N13" s="13"/>
      <c r="O13" s="13"/>
      <c r="P13" s="13"/>
      <c r="Q13" s="13"/>
      <c r="R13" s="13"/>
    </row>
    <row r="14" spans="1:18" s="14" customFormat="1" ht="18.75" customHeight="1">
      <c r="A14" s="25" t="s">
        <v>250</v>
      </c>
      <c r="B14" s="22">
        <f>SUM('RMR Acct'!E16)</f>
        <v>698.45</v>
      </c>
      <c r="C14" s="22" t="s">
        <v>4</v>
      </c>
      <c r="D14" s="22" t="s">
        <v>4</v>
      </c>
      <c r="E14" s="22" t="s">
        <v>4</v>
      </c>
      <c r="F14" s="22">
        <f>SUM('RMR Acct'!E16)</f>
        <v>698.45</v>
      </c>
      <c r="G14" s="22"/>
      <c r="H14" s="22" t="s">
        <v>4</v>
      </c>
      <c r="I14" s="13"/>
      <c r="J14" s="30">
        <f>SUM(C14:H14)</f>
        <v>698.45</v>
      </c>
      <c r="K14" s="30"/>
      <c r="L14" s="30"/>
      <c r="M14" s="13"/>
      <c r="N14" s="13"/>
      <c r="O14" s="13"/>
      <c r="P14" s="13"/>
      <c r="Q14" s="13"/>
      <c r="R14" s="13"/>
    </row>
    <row r="15" spans="1:18" s="14" customFormat="1" ht="18.75">
      <c r="A15" s="25" t="s">
        <v>251</v>
      </c>
      <c r="B15" s="22">
        <f>SUM('2007 Temp Acct'!C17)</f>
        <v>0</v>
      </c>
      <c r="C15" s="22">
        <f>SUM('2007 Temp Acct'!E17)</f>
        <v>-617.54</v>
      </c>
      <c r="D15" s="22">
        <f>SUM('2007 Temp Acct'!F17)</f>
        <v>0</v>
      </c>
      <c r="E15" s="22">
        <f>SUM('2007 Temp Acct'!G17)</f>
        <v>-1934.65</v>
      </c>
      <c r="F15" s="22">
        <f>SUM('2007 Temp Acct'!H17)</f>
        <v>0</v>
      </c>
      <c r="G15" s="22"/>
      <c r="H15" s="22">
        <f>SUM('2007 Temp Acct'!I17)</f>
        <v>2552.19</v>
      </c>
      <c r="I15" s="13"/>
      <c r="J15" s="30">
        <f>SUM(C15:H15)</f>
        <v>0</v>
      </c>
      <c r="K15" s="30"/>
      <c r="L15" s="30"/>
      <c r="M15" s="13"/>
      <c r="N15" s="13"/>
      <c r="O15" s="13"/>
      <c r="P15" s="13"/>
      <c r="Q15" s="13"/>
      <c r="R15" s="13"/>
    </row>
    <row r="16" spans="1:18" s="26" customFormat="1" ht="18.75">
      <c r="A16" s="25" t="s">
        <v>169</v>
      </c>
      <c r="B16" s="22">
        <f aca="true" t="shared" si="0" ref="B16:H16">SUM(B13:B15)</f>
        <v>4408.07</v>
      </c>
      <c r="C16" s="22">
        <f t="shared" si="0"/>
        <v>719.46</v>
      </c>
      <c r="D16" s="22">
        <f t="shared" si="0"/>
        <v>685.9699999999998</v>
      </c>
      <c r="E16" s="22">
        <f t="shared" si="0"/>
        <v>-487.8600000000001</v>
      </c>
      <c r="F16" s="22">
        <f t="shared" si="0"/>
        <v>1198.45</v>
      </c>
      <c r="G16" s="22"/>
      <c r="H16" s="22">
        <f t="shared" si="0"/>
        <v>2292.05</v>
      </c>
      <c r="I16" s="12"/>
      <c r="J16" s="30">
        <f>SUM(C16:H16)</f>
        <v>4408.07</v>
      </c>
      <c r="K16" s="30"/>
      <c r="L16" s="30"/>
      <c r="M16" s="12"/>
      <c r="N16" s="12"/>
      <c r="O16" s="12"/>
      <c r="P16" s="12"/>
      <c r="Q16" s="12"/>
      <c r="R16" s="12"/>
    </row>
    <row r="17" spans="1:18" s="6" customFormat="1" ht="18.75">
      <c r="A17" s="29"/>
      <c r="B17" s="29"/>
      <c r="I17" s="35"/>
      <c r="J17" s="30"/>
      <c r="K17" s="30"/>
      <c r="L17" s="30"/>
      <c r="M17" s="35"/>
      <c r="N17" s="35"/>
      <c r="O17" s="35"/>
      <c r="P17" s="35"/>
      <c r="Q17" s="35"/>
      <c r="R17" s="35"/>
    </row>
    <row r="18" spans="1:18" s="9" customFormat="1" ht="37.5" hidden="1">
      <c r="A18" s="8" t="s">
        <v>253</v>
      </c>
      <c r="B18" s="20" t="s">
        <v>182</v>
      </c>
      <c r="C18" s="21" t="s">
        <v>6</v>
      </c>
      <c r="D18" s="21" t="s">
        <v>7</v>
      </c>
      <c r="E18" s="21" t="s">
        <v>8</v>
      </c>
      <c r="F18" s="21" t="s">
        <v>108</v>
      </c>
      <c r="G18" s="21"/>
      <c r="H18" s="21" t="s">
        <v>1</v>
      </c>
      <c r="I18" s="31" t="s">
        <v>4</v>
      </c>
      <c r="J18" s="30"/>
      <c r="K18" s="30"/>
      <c r="L18" s="30"/>
      <c r="M18" s="34"/>
      <c r="N18" s="34"/>
      <c r="O18" s="34"/>
      <c r="P18" s="34"/>
      <c r="Q18" s="34"/>
      <c r="R18" s="34"/>
    </row>
    <row r="19" spans="1:18" s="14" customFormat="1" ht="18.75" hidden="1">
      <c r="A19" s="25">
        <v>2005</v>
      </c>
      <c r="B19" s="22">
        <f aca="true" t="shared" si="1" ref="B19:H19">SUM(B7)</f>
        <v>9809.64</v>
      </c>
      <c r="C19" s="22">
        <f t="shared" si="1"/>
        <v>1330</v>
      </c>
      <c r="D19" s="22">
        <f t="shared" si="1"/>
        <v>971</v>
      </c>
      <c r="E19" s="22">
        <f t="shared" si="1"/>
        <v>7508.64</v>
      </c>
      <c r="F19" s="22">
        <f t="shared" si="1"/>
        <v>0</v>
      </c>
      <c r="G19" s="22"/>
      <c r="H19" s="22">
        <f t="shared" si="1"/>
        <v>0</v>
      </c>
      <c r="J19" s="30"/>
      <c r="K19" s="30"/>
      <c r="L19" s="30"/>
      <c r="M19" s="13"/>
      <c r="N19" s="13"/>
      <c r="O19" s="13"/>
      <c r="P19" s="13"/>
      <c r="Q19" s="13"/>
      <c r="R19" s="13"/>
    </row>
    <row r="20" spans="1:18" s="14" customFormat="1" ht="18.75" hidden="1">
      <c r="A20" s="25">
        <v>2006</v>
      </c>
      <c r="B20" s="22">
        <f aca="true" t="shared" si="2" ref="B20:H20">SUM(B10)</f>
        <v>2976.95</v>
      </c>
      <c r="C20" s="22">
        <f t="shared" si="2"/>
        <v>-271.14999999999986</v>
      </c>
      <c r="D20" s="22">
        <f t="shared" si="2"/>
        <v>-1596.38</v>
      </c>
      <c r="E20" s="22">
        <f t="shared" si="2"/>
        <v>3573.17</v>
      </c>
      <c r="F20" s="22">
        <f t="shared" si="2"/>
        <v>0</v>
      </c>
      <c r="G20" s="22"/>
      <c r="H20" s="22">
        <f t="shared" si="2"/>
        <v>1271.3099999999997</v>
      </c>
      <c r="J20" s="30"/>
      <c r="K20" s="30"/>
      <c r="L20" s="30"/>
      <c r="M20" s="13"/>
      <c r="N20" s="13"/>
      <c r="O20" s="13"/>
      <c r="P20" s="13"/>
      <c r="Q20" s="13"/>
      <c r="R20" s="13"/>
    </row>
    <row r="21" spans="1:18" s="14" customFormat="1" ht="18.75" hidden="1">
      <c r="A21" s="25">
        <v>2007</v>
      </c>
      <c r="B21" s="22">
        <f aca="true" t="shared" si="3" ref="B21:H21">SUM(B16)</f>
        <v>4408.07</v>
      </c>
      <c r="C21" s="22">
        <f t="shared" si="3"/>
        <v>719.46</v>
      </c>
      <c r="D21" s="22">
        <f t="shared" si="3"/>
        <v>685.9699999999998</v>
      </c>
      <c r="E21" s="22">
        <f t="shared" si="3"/>
        <v>-487.8600000000001</v>
      </c>
      <c r="F21" s="22">
        <f t="shared" si="3"/>
        <v>1198.45</v>
      </c>
      <c r="G21" s="22"/>
      <c r="H21" s="22">
        <f t="shared" si="3"/>
        <v>2292.05</v>
      </c>
      <c r="J21" s="30"/>
      <c r="K21" s="30"/>
      <c r="L21" s="30"/>
      <c r="M21" s="13"/>
      <c r="N21" s="13"/>
      <c r="O21" s="13"/>
      <c r="P21" s="13"/>
      <c r="Q21" s="13"/>
      <c r="R21" s="13"/>
    </row>
    <row r="22" spans="1:18" s="26" customFormat="1" ht="18.75" hidden="1">
      <c r="A22" s="25" t="s">
        <v>252</v>
      </c>
      <c r="B22" s="22">
        <f aca="true" t="shared" si="4" ref="B22:H22">SUM(B19:B21)</f>
        <v>17194.66</v>
      </c>
      <c r="C22" s="22">
        <f t="shared" si="4"/>
        <v>1778.3100000000002</v>
      </c>
      <c r="D22" s="22">
        <f t="shared" si="4"/>
        <v>60.58999999999969</v>
      </c>
      <c r="E22" s="22">
        <f t="shared" si="4"/>
        <v>10593.95</v>
      </c>
      <c r="F22" s="22">
        <f t="shared" si="4"/>
        <v>1198.45</v>
      </c>
      <c r="G22" s="22"/>
      <c r="H22" s="22">
        <f t="shared" si="4"/>
        <v>3563.3599999999997</v>
      </c>
      <c r="J22" s="30"/>
      <c r="K22" s="30"/>
      <c r="L22" s="30"/>
      <c r="M22" s="12"/>
      <c r="N22" s="12"/>
      <c r="O22" s="12"/>
      <c r="P22" s="12"/>
      <c r="Q22" s="12"/>
      <c r="R22" s="12"/>
    </row>
    <row r="23" spans="1:18" s="6" customFormat="1" ht="18.75" hidden="1">
      <c r="A23" s="29"/>
      <c r="B23" s="29"/>
      <c r="I23" s="35"/>
      <c r="J23" s="30"/>
      <c r="K23" s="30"/>
      <c r="L23" s="30"/>
      <c r="M23" s="35"/>
      <c r="N23" s="35"/>
      <c r="O23" s="35"/>
      <c r="P23" s="35"/>
      <c r="Q23" s="35"/>
      <c r="R23" s="35"/>
    </row>
    <row r="24" spans="1:18" s="9" customFormat="1" ht="37.5">
      <c r="A24" s="23" t="s">
        <v>180</v>
      </c>
      <c r="B24" s="20" t="s">
        <v>182</v>
      </c>
      <c r="C24" s="21" t="s">
        <v>6</v>
      </c>
      <c r="D24" s="21" t="s">
        <v>7</v>
      </c>
      <c r="E24" s="21" t="s">
        <v>8</v>
      </c>
      <c r="F24" s="21" t="s">
        <v>108</v>
      </c>
      <c r="G24" s="21" t="s">
        <v>406</v>
      </c>
      <c r="H24" s="21" t="s">
        <v>1</v>
      </c>
      <c r="I24" s="34"/>
      <c r="J24" s="30"/>
      <c r="K24" s="30"/>
      <c r="L24" s="30"/>
      <c r="M24" s="34"/>
      <c r="N24" s="34"/>
      <c r="O24" s="34"/>
      <c r="P24" s="34"/>
      <c r="Q24" s="34"/>
      <c r="R24" s="34"/>
    </row>
    <row r="25" spans="1:18" s="14" customFormat="1" ht="18.75">
      <c r="A25" s="25" t="s">
        <v>249</v>
      </c>
      <c r="B25" s="22">
        <f>SUM('2008'!C145)</f>
        <v>882.3600000000038</v>
      </c>
      <c r="C25" s="22">
        <f>SUM('2008'!F145)</f>
        <v>1766.04</v>
      </c>
      <c r="D25" s="22">
        <f>SUM('2008'!G145)</f>
        <v>920.05</v>
      </c>
      <c r="E25" s="22">
        <f>SUM('2008'!H145)</f>
        <v>-2282.27</v>
      </c>
      <c r="F25" s="22">
        <f>SUM('2008'!I145)</f>
        <v>568.76</v>
      </c>
      <c r="G25" s="22">
        <f>SUM('2008'!J145)</f>
        <v>374</v>
      </c>
      <c r="H25" s="22">
        <f>SUM('2008'!K145)</f>
        <v>46.48000000000047</v>
      </c>
      <c r="I25" s="36"/>
      <c r="J25" s="30">
        <f>SUM(C25:H25)</f>
        <v>1393.0600000000006</v>
      </c>
      <c r="K25" s="30"/>
      <c r="L25" s="30"/>
      <c r="M25" s="13"/>
      <c r="N25" s="13"/>
      <c r="O25" s="13"/>
      <c r="P25" s="13"/>
      <c r="Q25" s="13"/>
      <c r="R25" s="13"/>
    </row>
    <row r="26" spans="1:18" s="14" customFormat="1" ht="18.75">
      <c r="A26" s="25" t="s">
        <v>250</v>
      </c>
      <c r="B26" s="22">
        <f>SUM('RMR Acct'!E25)</f>
        <v>-547.57</v>
      </c>
      <c r="C26" s="22">
        <v>0</v>
      </c>
      <c r="D26" s="22">
        <v>0</v>
      </c>
      <c r="E26" s="22">
        <v>0</v>
      </c>
      <c r="F26" s="22">
        <f>SUM('RMR Acct'!E25)</f>
        <v>-547.57</v>
      </c>
      <c r="G26" s="22">
        <f>SUM('RMR Acct'!F25)</f>
        <v>0</v>
      </c>
      <c r="H26" s="22">
        <v>0</v>
      </c>
      <c r="I26" s="36"/>
      <c r="J26" s="30">
        <f>SUM(C26:H26)</f>
        <v>-547.57</v>
      </c>
      <c r="K26" s="30"/>
      <c r="L26" s="30"/>
      <c r="M26" s="13"/>
      <c r="N26" s="13"/>
      <c r="O26" s="13"/>
      <c r="P26" s="13"/>
      <c r="Q26" s="13"/>
      <c r="R26" s="13"/>
    </row>
    <row r="27" spans="1:18" s="26" customFormat="1" ht="18.75">
      <c r="A27" s="25" t="s">
        <v>178</v>
      </c>
      <c r="B27" s="22">
        <f>SUM(B25:B26)</f>
        <v>334.7900000000037</v>
      </c>
      <c r="C27" s="22">
        <f aca="true" t="shared" si="5" ref="C27:H27">SUM(C25:C26)</f>
        <v>1766.04</v>
      </c>
      <c r="D27" s="22">
        <f t="shared" si="5"/>
        <v>920.05</v>
      </c>
      <c r="E27" s="22">
        <f t="shared" si="5"/>
        <v>-2282.27</v>
      </c>
      <c r="F27" s="22">
        <f t="shared" si="5"/>
        <v>21.18999999999994</v>
      </c>
      <c r="G27" s="22">
        <f>SUM(G25:G26)</f>
        <v>374</v>
      </c>
      <c r="H27" s="22">
        <f t="shared" si="5"/>
        <v>46.48000000000047</v>
      </c>
      <c r="I27" s="31"/>
      <c r="J27" s="30">
        <f>SUM(C27:H27)</f>
        <v>845.4900000000006</v>
      </c>
      <c r="K27" s="30"/>
      <c r="L27" s="30"/>
      <c r="M27" s="12"/>
      <c r="N27" s="12"/>
      <c r="O27" s="12"/>
      <c r="P27" s="12"/>
      <c r="Q27" s="12"/>
      <c r="R27" s="12"/>
    </row>
    <row r="28" spans="1:18" s="6" customFormat="1" ht="18.75">
      <c r="A28" s="29"/>
      <c r="B28" s="29"/>
      <c r="I28" s="35"/>
      <c r="J28" s="30"/>
      <c r="K28" s="30"/>
      <c r="L28" s="30"/>
      <c r="M28" s="35"/>
      <c r="N28" s="35"/>
      <c r="O28" s="35"/>
      <c r="P28" s="35"/>
      <c r="Q28" s="35"/>
      <c r="R28" s="35"/>
    </row>
    <row r="29" spans="1:18" s="9" customFormat="1" ht="37.5" hidden="1">
      <c r="A29" s="8" t="s">
        <v>253</v>
      </c>
      <c r="B29" s="20" t="s">
        <v>182</v>
      </c>
      <c r="C29" s="21" t="s">
        <v>6</v>
      </c>
      <c r="D29" s="21" t="s">
        <v>7</v>
      </c>
      <c r="E29" s="21" t="s">
        <v>8</v>
      </c>
      <c r="F29" s="21" t="s">
        <v>108</v>
      </c>
      <c r="G29" s="21"/>
      <c r="H29" s="21" t="s">
        <v>1</v>
      </c>
      <c r="I29" s="31" t="s">
        <v>4</v>
      </c>
      <c r="J29" s="30"/>
      <c r="K29" s="30"/>
      <c r="L29" s="30"/>
      <c r="M29" s="34"/>
      <c r="N29" s="34"/>
      <c r="O29" s="34"/>
      <c r="P29" s="34"/>
      <c r="Q29" s="34"/>
      <c r="R29" s="34"/>
    </row>
    <row r="30" spans="1:18" s="14" customFormat="1" ht="18.75" hidden="1">
      <c r="A30" s="25">
        <v>2005</v>
      </c>
      <c r="B30" s="22">
        <f>SUM(B18)</f>
        <v>0</v>
      </c>
      <c r="C30" s="22">
        <f>SUM(C18)</f>
        <v>0</v>
      </c>
      <c r="D30" s="22">
        <f>SUM(D18)</f>
        <v>0</v>
      </c>
      <c r="E30" s="22">
        <f>SUM(E18)</f>
        <v>0</v>
      </c>
      <c r="F30" s="22">
        <f>SUM(F18)</f>
        <v>0</v>
      </c>
      <c r="G30" s="22"/>
      <c r="H30" s="22">
        <f>SUM(H18)</f>
        <v>0</v>
      </c>
      <c r="J30" s="30"/>
      <c r="K30" s="30"/>
      <c r="L30" s="30"/>
      <c r="M30" s="13"/>
      <c r="N30" s="13"/>
      <c r="O30" s="13"/>
      <c r="P30" s="13"/>
      <c r="Q30" s="13"/>
      <c r="R30" s="13"/>
    </row>
    <row r="31" spans="1:18" s="14" customFormat="1" ht="18.75" hidden="1">
      <c r="A31" s="25">
        <v>2006</v>
      </c>
      <c r="B31" s="22">
        <f>SUM(B21)</f>
        <v>4408.07</v>
      </c>
      <c r="C31" s="22">
        <f>SUM(C21)</f>
        <v>719.46</v>
      </c>
      <c r="D31" s="22">
        <f>SUM(D21)</f>
        <v>685.9699999999998</v>
      </c>
      <c r="E31" s="22">
        <f>SUM(E21)</f>
        <v>-487.8600000000001</v>
      </c>
      <c r="F31" s="22">
        <f>SUM(F21)</f>
        <v>1198.45</v>
      </c>
      <c r="G31" s="22"/>
      <c r="H31" s="22">
        <f>SUM(H21)</f>
        <v>2292.05</v>
      </c>
      <c r="J31" s="30"/>
      <c r="K31" s="30"/>
      <c r="L31" s="30"/>
      <c r="M31" s="13"/>
      <c r="N31" s="13"/>
      <c r="O31" s="13"/>
      <c r="P31" s="13"/>
      <c r="Q31" s="13"/>
      <c r="R31" s="13"/>
    </row>
    <row r="32" spans="1:18" s="14" customFormat="1" ht="18.75" hidden="1">
      <c r="A32" s="25">
        <v>2007</v>
      </c>
      <c r="B32" s="22">
        <f>SUM(B27)</f>
        <v>334.7900000000037</v>
      </c>
      <c r="C32" s="22">
        <f>SUM(C27)</f>
        <v>1766.04</v>
      </c>
      <c r="D32" s="22">
        <f>SUM(D27)</f>
        <v>920.05</v>
      </c>
      <c r="E32" s="22">
        <f>SUM(E27)</f>
        <v>-2282.27</v>
      </c>
      <c r="F32" s="22">
        <f>SUM(F27)</f>
        <v>21.18999999999994</v>
      </c>
      <c r="G32" s="22"/>
      <c r="H32" s="22">
        <f>SUM(H27)</f>
        <v>46.48000000000047</v>
      </c>
      <c r="J32" s="30"/>
      <c r="K32" s="30"/>
      <c r="L32" s="30"/>
      <c r="M32" s="13"/>
      <c r="N32" s="13"/>
      <c r="O32" s="13"/>
      <c r="P32" s="13"/>
      <c r="Q32" s="13"/>
      <c r="R32" s="13"/>
    </row>
    <row r="33" spans="1:18" s="26" customFormat="1" ht="18.75" hidden="1">
      <c r="A33" s="25" t="s">
        <v>252</v>
      </c>
      <c r="B33" s="22">
        <f>SUM(B30:B32)</f>
        <v>4742.860000000003</v>
      </c>
      <c r="C33" s="22">
        <f>SUM(C30:C32)</f>
        <v>2485.5</v>
      </c>
      <c r="D33" s="22">
        <f>SUM(D30:D32)</f>
        <v>1606.0199999999998</v>
      </c>
      <c r="E33" s="22">
        <f>SUM(E30:E32)</f>
        <v>-2770.13</v>
      </c>
      <c r="F33" s="22">
        <f>SUM(F30:F32)</f>
        <v>1219.6399999999999</v>
      </c>
      <c r="G33" s="22"/>
      <c r="H33" s="22">
        <f>SUM(H30:H32)</f>
        <v>2338.5300000000007</v>
      </c>
      <c r="J33" s="30"/>
      <c r="K33" s="30"/>
      <c r="L33" s="30"/>
      <c r="M33" s="12"/>
      <c r="N33" s="12"/>
      <c r="O33" s="12"/>
      <c r="P33" s="12"/>
      <c r="Q33" s="12"/>
      <c r="R33" s="12"/>
    </row>
    <row r="34" spans="1:18" s="6" customFormat="1" ht="18.75" hidden="1">
      <c r="A34" s="29"/>
      <c r="B34" s="29"/>
      <c r="I34" s="35"/>
      <c r="J34" s="30"/>
      <c r="K34" s="30"/>
      <c r="L34" s="30"/>
      <c r="M34" s="35"/>
      <c r="N34" s="35"/>
      <c r="O34" s="35"/>
      <c r="P34" s="35"/>
      <c r="Q34" s="35"/>
      <c r="R34" s="35"/>
    </row>
    <row r="35" spans="1:18" s="9" customFormat="1" ht="37.5">
      <c r="A35" s="8" t="s">
        <v>295</v>
      </c>
      <c r="B35" s="20" t="s">
        <v>182</v>
      </c>
      <c r="C35" s="21" t="s">
        <v>6</v>
      </c>
      <c r="D35" s="21" t="s">
        <v>7</v>
      </c>
      <c r="E35" s="21" t="s">
        <v>8</v>
      </c>
      <c r="F35" s="21" t="s">
        <v>108</v>
      </c>
      <c r="G35" s="21" t="s">
        <v>406</v>
      </c>
      <c r="H35" s="21" t="s">
        <v>1</v>
      </c>
      <c r="I35" s="34"/>
      <c r="J35" s="30"/>
      <c r="K35" s="30"/>
      <c r="L35" s="30"/>
      <c r="M35" s="34"/>
      <c r="N35" s="34"/>
      <c r="O35" s="34"/>
      <c r="P35" s="34"/>
      <c r="Q35" s="34"/>
      <c r="R35" s="34"/>
    </row>
    <row r="36" spans="1:18" s="14" customFormat="1" ht="18.75">
      <c r="A36" s="25" t="s">
        <v>249</v>
      </c>
      <c r="B36" s="22">
        <f>SUM(B25,B13,B10,B7)</f>
        <v>17378.570000000003</v>
      </c>
      <c r="C36" s="22">
        <f aca="true" t="shared" si="6" ref="C36:H36">SUM(C25,C13,C10,C7)</f>
        <v>4161.89</v>
      </c>
      <c r="D36" s="22">
        <f t="shared" si="6"/>
        <v>980.6399999999996</v>
      </c>
      <c r="E36" s="22">
        <f t="shared" si="6"/>
        <v>10246.33</v>
      </c>
      <c r="F36" s="22">
        <f t="shared" si="6"/>
        <v>1068.76</v>
      </c>
      <c r="G36" s="22">
        <f t="shared" si="6"/>
        <v>374</v>
      </c>
      <c r="H36" s="22">
        <f t="shared" si="6"/>
        <v>1057.6500000000003</v>
      </c>
      <c r="I36" s="36"/>
      <c r="J36" s="30">
        <f>SUM(C36:H36)</f>
        <v>17889.27</v>
      </c>
      <c r="K36" s="30"/>
      <c r="L36" s="30"/>
      <c r="M36" s="13"/>
      <c r="N36" s="13"/>
      <c r="O36" s="13"/>
      <c r="P36" s="13"/>
      <c r="Q36" s="13"/>
      <c r="R36" s="13"/>
    </row>
    <row r="37" spans="1:18" s="14" customFormat="1" ht="18.75">
      <c r="A37" s="25" t="s">
        <v>250</v>
      </c>
      <c r="B37" s="22">
        <f>SUM(B14,B26)</f>
        <v>150.88</v>
      </c>
      <c r="C37" s="22">
        <f aca="true" t="shared" si="7" ref="C37:H37">SUM(C14,C26)</f>
        <v>0</v>
      </c>
      <c r="D37" s="22">
        <f t="shared" si="7"/>
        <v>0</v>
      </c>
      <c r="E37" s="22">
        <f t="shared" si="7"/>
        <v>0</v>
      </c>
      <c r="F37" s="22">
        <f t="shared" si="7"/>
        <v>150.88</v>
      </c>
      <c r="G37" s="22">
        <f t="shared" si="7"/>
        <v>0</v>
      </c>
      <c r="H37" s="22">
        <f t="shared" si="7"/>
        <v>0</v>
      </c>
      <c r="I37" s="36"/>
      <c r="J37" s="30">
        <f>SUM(C37:H37)</f>
        <v>150.88</v>
      </c>
      <c r="K37" s="30"/>
      <c r="L37" s="30"/>
      <c r="M37" s="13"/>
      <c r="N37" s="13"/>
      <c r="O37" s="13"/>
      <c r="P37" s="13"/>
      <c r="Q37" s="13"/>
      <c r="R37" s="13"/>
    </row>
    <row r="38" spans="1:18" s="14" customFormat="1" ht="18.75">
      <c r="A38" s="25" t="s">
        <v>251</v>
      </c>
      <c r="B38" s="22">
        <f>SUM(B15)</f>
        <v>0</v>
      </c>
      <c r="C38" s="22">
        <f aca="true" t="shared" si="8" ref="C38:H38">SUM(C15)</f>
        <v>-617.54</v>
      </c>
      <c r="D38" s="22">
        <f t="shared" si="8"/>
        <v>0</v>
      </c>
      <c r="E38" s="22">
        <f t="shared" si="8"/>
        <v>-1934.65</v>
      </c>
      <c r="F38" s="22">
        <f t="shared" si="8"/>
        <v>0</v>
      </c>
      <c r="G38" s="22">
        <f t="shared" si="8"/>
        <v>0</v>
      </c>
      <c r="H38" s="22">
        <f t="shared" si="8"/>
        <v>2552.19</v>
      </c>
      <c r="I38" s="13"/>
      <c r="J38" s="30">
        <f>SUM(C38:H38)</f>
        <v>0</v>
      </c>
      <c r="K38" s="30"/>
      <c r="L38" s="30"/>
      <c r="M38" s="13"/>
      <c r="N38" s="13"/>
      <c r="O38" s="13"/>
      <c r="P38" s="13"/>
      <c r="Q38" s="13"/>
      <c r="R38" s="13"/>
    </row>
    <row r="39" spans="1:18" s="26" customFormat="1" ht="18.75">
      <c r="A39" s="25" t="s">
        <v>349</v>
      </c>
      <c r="B39" s="22">
        <f>SUM(B36:B38)</f>
        <v>17529.450000000004</v>
      </c>
      <c r="C39" s="22">
        <f aca="true" t="shared" si="9" ref="C39:H39">SUM(C36:C38)</f>
        <v>3544.3500000000004</v>
      </c>
      <c r="D39" s="22">
        <f t="shared" si="9"/>
        <v>980.6399999999996</v>
      </c>
      <c r="E39" s="22">
        <f t="shared" si="9"/>
        <v>8311.68</v>
      </c>
      <c r="F39" s="22">
        <f t="shared" si="9"/>
        <v>1219.6399999999999</v>
      </c>
      <c r="G39" s="22">
        <f t="shared" si="9"/>
        <v>374</v>
      </c>
      <c r="H39" s="22">
        <f t="shared" si="9"/>
        <v>3609.84</v>
      </c>
      <c r="I39" s="31"/>
      <c r="J39" s="30">
        <f>SUM(C39:H39)</f>
        <v>18040.15</v>
      </c>
      <c r="K39" s="30"/>
      <c r="L39" s="30"/>
      <c r="M39" s="12"/>
      <c r="N39" s="12"/>
      <c r="O39" s="12"/>
      <c r="P39" s="12"/>
      <c r="Q39" s="12"/>
      <c r="R39" s="12"/>
    </row>
    <row r="41" spans="1:18" s="9" customFormat="1" ht="37.5">
      <c r="A41" s="8" t="s">
        <v>295</v>
      </c>
      <c r="B41" s="20" t="s">
        <v>182</v>
      </c>
      <c r="C41" s="21" t="s">
        <v>6</v>
      </c>
      <c r="D41" s="21" t="s">
        <v>7</v>
      </c>
      <c r="E41" s="21" t="s">
        <v>8</v>
      </c>
      <c r="F41" s="21" t="s">
        <v>108</v>
      </c>
      <c r="G41" s="21" t="s">
        <v>406</v>
      </c>
      <c r="H41" s="21" t="s">
        <v>1</v>
      </c>
      <c r="I41" s="31" t="s">
        <v>4</v>
      </c>
      <c r="J41" s="30" t="s">
        <v>4</v>
      </c>
      <c r="K41" s="24" t="s">
        <v>4</v>
      </c>
      <c r="L41" s="5" t="s">
        <v>4</v>
      </c>
      <c r="M41" s="34"/>
      <c r="N41" s="34"/>
      <c r="O41" s="34"/>
      <c r="P41" s="34"/>
      <c r="Q41" s="34"/>
      <c r="R41" s="34"/>
    </row>
    <row r="42" spans="1:18" s="14" customFormat="1" ht="18.75">
      <c r="A42" s="25">
        <v>2005</v>
      </c>
      <c r="B42" s="22">
        <f aca="true" t="shared" si="10" ref="B42:H42">SUM(B7)</f>
        <v>9809.64</v>
      </c>
      <c r="C42" s="22">
        <f t="shared" si="10"/>
        <v>1330</v>
      </c>
      <c r="D42" s="22">
        <f t="shared" si="10"/>
        <v>971</v>
      </c>
      <c r="E42" s="22">
        <f t="shared" si="10"/>
        <v>7508.64</v>
      </c>
      <c r="F42" s="22">
        <f t="shared" si="10"/>
        <v>0</v>
      </c>
      <c r="G42" s="22">
        <f>SUM(G7)</f>
        <v>0</v>
      </c>
      <c r="H42" s="22">
        <f t="shared" si="10"/>
        <v>0</v>
      </c>
      <c r="J42" s="30">
        <f>SUM(C42:H42)</f>
        <v>9809.64</v>
      </c>
      <c r="L42" s="4"/>
      <c r="M42" s="13"/>
      <c r="N42" s="13"/>
      <c r="O42" s="13"/>
      <c r="P42" s="13"/>
      <c r="Q42" s="13"/>
      <c r="R42" s="13"/>
    </row>
    <row r="43" spans="1:18" s="14" customFormat="1" ht="18.75">
      <c r="A43" s="25">
        <v>2006</v>
      </c>
      <c r="B43" s="22">
        <f aca="true" t="shared" si="11" ref="B43:H43">SUM(B10)</f>
        <v>2976.95</v>
      </c>
      <c r="C43" s="22">
        <f t="shared" si="11"/>
        <v>-271.14999999999986</v>
      </c>
      <c r="D43" s="22">
        <f t="shared" si="11"/>
        <v>-1596.38</v>
      </c>
      <c r="E43" s="22">
        <f t="shared" si="11"/>
        <v>3573.17</v>
      </c>
      <c r="F43" s="22">
        <f t="shared" si="11"/>
        <v>0</v>
      </c>
      <c r="G43" s="22">
        <f>SUM(G10)</f>
        <v>0</v>
      </c>
      <c r="H43" s="22">
        <f t="shared" si="11"/>
        <v>1271.3099999999997</v>
      </c>
      <c r="J43" s="30">
        <f>SUM(C43:H43)</f>
        <v>2976.95</v>
      </c>
      <c r="L43" s="4"/>
      <c r="M43" s="13"/>
      <c r="N43" s="13"/>
      <c r="O43" s="13"/>
      <c r="P43" s="13"/>
      <c r="Q43" s="13"/>
      <c r="R43" s="13"/>
    </row>
    <row r="44" spans="1:18" s="14" customFormat="1" ht="18.75">
      <c r="A44" s="25">
        <v>2007</v>
      </c>
      <c r="B44" s="22">
        <f aca="true" t="shared" si="12" ref="B44:H44">SUM(B16)</f>
        <v>4408.07</v>
      </c>
      <c r="C44" s="22">
        <f t="shared" si="12"/>
        <v>719.46</v>
      </c>
      <c r="D44" s="22">
        <f t="shared" si="12"/>
        <v>685.9699999999998</v>
      </c>
      <c r="E44" s="22">
        <f t="shared" si="12"/>
        <v>-487.8600000000001</v>
      </c>
      <c r="F44" s="22">
        <f t="shared" si="12"/>
        <v>1198.45</v>
      </c>
      <c r="G44" s="22">
        <f>SUM(G16)</f>
        <v>0</v>
      </c>
      <c r="H44" s="22">
        <f t="shared" si="12"/>
        <v>2292.05</v>
      </c>
      <c r="J44" s="30">
        <f>SUM(C44:H44)</f>
        <v>4408.07</v>
      </c>
      <c r="K44" s="31"/>
      <c r="L44" s="30">
        <f>SUM(C27:H27)</f>
        <v>845.4900000000006</v>
      </c>
      <c r="M44" s="13"/>
      <c r="N44" s="13"/>
      <c r="O44" s="13"/>
      <c r="P44" s="13"/>
      <c r="Q44" s="13"/>
      <c r="R44" s="13"/>
    </row>
    <row r="45" spans="1:18" s="14" customFormat="1" ht="18.75">
      <c r="A45" s="25">
        <v>2008</v>
      </c>
      <c r="B45" s="22">
        <f>SUM(B27)</f>
        <v>334.7900000000037</v>
      </c>
      <c r="C45" s="22">
        <f aca="true" t="shared" si="13" ref="C45:H45">SUM(C27)</f>
        <v>1766.04</v>
      </c>
      <c r="D45" s="22">
        <f t="shared" si="13"/>
        <v>920.05</v>
      </c>
      <c r="E45" s="22">
        <f t="shared" si="13"/>
        <v>-2282.27</v>
      </c>
      <c r="F45" s="22">
        <f t="shared" si="13"/>
        <v>21.18999999999994</v>
      </c>
      <c r="G45" s="22">
        <f>SUM(G27)</f>
        <v>374</v>
      </c>
      <c r="H45" s="22">
        <f t="shared" si="13"/>
        <v>46.48000000000047</v>
      </c>
      <c r="J45" s="30">
        <f>SUM(C45:H45)</f>
        <v>845.4900000000006</v>
      </c>
      <c r="K45" s="31"/>
      <c r="L45" s="30">
        <f>SUM(C40:H40)</f>
        <v>0</v>
      </c>
      <c r="M45" s="13"/>
      <c r="N45" s="13"/>
      <c r="O45" s="13"/>
      <c r="P45" s="13"/>
      <c r="Q45" s="13"/>
      <c r="R45" s="13"/>
    </row>
    <row r="46" spans="1:18" s="26" customFormat="1" ht="18.75">
      <c r="A46" s="25" t="s">
        <v>252</v>
      </c>
      <c r="B46" s="22">
        <f>SUM(B42:B45)</f>
        <v>17529.450000000004</v>
      </c>
      <c r="C46" s="22">
        <f aca="true" t="shared" si="14" ref="C46:H46">SUM(C42:C45)</f>
        <v>3544.3500000000004</v>
      </c>
      <c r="D46" s="22">
        <f t="shared" si="14"/>
        <v>980.6399999999996</v>
      </c>
      <c r="E46" s="22">
        <f t="shared" si="14"/>
        <v>8311.68</v>
      </c>
      <c r="F46" s="22">
        <f t="shared" si="14"/>
        <v>1219.6399999999999</v>
      </c>
      <c r="G46" s="22">
        <f>SUM(G42:G45)</f>
        <v>374</v>
      </c>
      <c r="H46" s="22">
        <f t="shared" si="14"/>
        <v>3609.84</v>
      </c>
      <c r="J46" s="30">
        <f>SUM(C46:H46)</f>
        <v>18040.15</v>
      </c>
      <c r="K46" s="6"/>
      <c r="L46" s="32"/>
      <c r="M46" s="12"/>
      <c r="N46" s="12"/>
      <c r="O46" s="12"/>
      <c r="P46" s="12"/>
      <c r="Q46" s="12"/>
      <c r="R46" s="12"/>
    </row>
    <row r="49" spans="1:8" ht="14.25">
      <c r="A49" s="2" t="s">
        <v>353</v>
      </c>
      <c r="B49" s="104">
        <f aca="true" t="shared" si="15" ref="B49:H49">SUM(B42:B44)</f>
        <v>17194.66</v>
      </c>
      <c r="C49" s="104">
        <f t="shared" si="15"/>
        <v>1778.3100000000002</v>
      </c>
      <c r="D49" s="104">
        <f t="shared" si="15"/>
        <v>60.58999999999969</v>
      </c>
      <c r="E49" s="104">
        <f t="shared" si="15"/>
        <v>10593.95</v>
      </c>
      <c r="F49" s="104">
        <f t="shared" si="15"/>
        <v>1198.45</v>
      </c>
      <c r="G49" s="104">
        <f>SUM(G42:G44)</f>
        <v>0</v>
      </c>
      <c r="H49" s="104">
        <f t="shared" si="15"/>
        <v>3563.3599999999997</v>
      </c>
    </row>
  </sheetData>
  <sheetProtection/>
  <printOptions/>
  <pageMargins left="0.7" right="0.2" top="0.14" bottom="0.25" header="0" footer="0"/>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33" sqref="A33"/>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33" sqref="A33"/>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8:AE13"/>
  <sheetViews>
    <sheetView zoomScalePageLayoutView="0" workbookViewId="0" topLeftCell="A1">
      <selection activeCell="A33" sqref="A33"/>
    </sheetView>
  </sheetViews>
  <sheetFormatPr defaultColWidth="9.140625" defaultRowHeight="15"/>
  <cols>
    <col min="1" max="1" width="15.421875" style="0" bestFit="1" customWidth="1"/>
    <col min="2" max="2" width="12.00390625" style="0" bestFit="1" customWidth="1"/>
    <col min="3" max="3" width="12.28125" style="0" bestFit="1" customWidth="1"/>
    <col min="4" max="4" width="7.57421875" style="0" bestFit="1" customWidth="1"/>
    <col min="6" max="7" width="1.28515625" style="0" bestFit="1" customWidth="1"/>
    <col min="10" max="10" width="12.28125" style="0" bestFit="1" customWidth="1"/>
    <col min="12" max="12" width="51.7109375" style="0" bestFit="1" customWidth="1"/>
    <col min="14" max="14" width="13.57421875" style="0" bestFit="1" customWidth="1"/>
  </cols>
  <sheetData>
    <row r="8" spans="1:31" s="43" customFormat="1" ht="34.5" customHeight="1">
      <c r="A8" s="58">
        <v>39775</v>
      </c>
      <c r="B8" s="59" t="s">
        <v>220</v>
      </c>
      <c r="C8" s="60">
        <v>-22</v>
      </c>
      <c r="D8" s="64" t="s">
        <v>470</v>
      </c>
      <c r="E8" s="62"/>
      <c r="F8" s="62" t="s">
        <v>4</v>
      </c>
      <c r="G8" s="60" t="s">
        <v>4</v>
      </c>
      <c r="H8" s="62"/>
      <c r="I8" s="62"/>
      <c r="J8" s="60">
        <v>-22</v>
      </c>
      <c r="K8" s="62"/>
      <c r="L8" s="63" t="s">
        <v>478</v>
      </c>
      <c r="M8" s="90"/>
      <c r="N8" s="91">
        <v>-1950.37</v>
      </c>
      <c r="O8" s="90"/>
      <c r="P8" s="90"/>
      <c r="Q8" s="90"/>
      <c r="R8" s="90"/>
      <c r="S8" s="90"/>
      <c r="T8" s="13"/>
      <c r="U8" s="13"/>
      <c r="V8" s="13"/>
      <c r="W8" s="13"/>
      <c r="X8" s="13"/>
      <c r="Y8" s="13"/>
      <c r="Z8" s="13"/>
      <c r="AA8" s="13"/>
      <c r="AB8" s="13"/>
      <c r="AC8" s="13"/>
      <c r="AD8" s="13"/>
      <c r="AE8" s="13"/>
    </row>
    <row r="9" spans="1:31" s="43" customFormat="1" ht="34.5" customHeight="1">
      <c r="A9" s="58">
        <v>39775</v>
      </c>
      <c r="B9" s="59" t="s">
        <v>220</v>
      </c>
      <c r="C9" s="60">
        <v>-25</v>
      </c>
      <c r="D9" s="64" t="s">
        <v>471</v>
      </c>
      <c r="E9" s="62"/>
      <c r="F9" s="62" t="s">
        <v>4</v>
      </c>
      <c r="G9" s="60" t="s">
        <v>4</v>
      </c>
      <c r="H9" s="62"/>
      <c r="I9" s="62"/>
      <c r="J9" s="60">
        <v>-25</v>
      </c>
      <c r="K9" s="62"/>
      <c r="L9" s="63" t="s">
        <v>479</v>
      </c>
      <c r="M9" s="90"/>
      <c r="N9" s="91">
        <v>-1950.37</v>
      </c>
      <c r="O9" s="90"/>
      <c r="P9" s="90"/>
      <c r="Q9" s="90"/>
      <c r="R9" s="90"/>
      <c r="S9" s="90"/>
      <c r="T9" s="13"/>
      <c r="U9" s="13"/>
      <c r="V9" s="13"/>
      <c r="W9" s="13"/>
      <c r="X9" s="13"/>
      <c r="Y9" s="13"/>
      <c r="Z9" s="13"/>
      <c r="AA9" s="13"/>
      <c r="AB9" s="13"/>
      <c r="AC9" s="13"/>
      <c r="AD9" s="13"/>
      <c r="AE9" s="13"/>
    </row>
    <row r="10" spans="1:31" s="43" customFormat="1" ht="34.5" customHeight="1">
      <c r="A10" s="58">
        <v>39775</v>
      </c>
      <c r="B10" s="59" t="s">
        <v>220</v>
      </c>
      <c r="C10" s="60">
        <v>-22</v>
      </c>
      <c r="D10" s="64" t="s">
        <v>472</v>
      </c>
      <c r="E10" s="62"/>
      <c r="F10" s="62" t="s">
        <v>4</v>
      </c>
      <c r="G10" s="60" t="s">
        <v>4</v>
      </c>
      <c r="H10" s="62"/>
      <c r="I10" s="62"/>
      <c r="J10" s="60">
        <v>-22</v>
      </c>
      <c r="K10" s="62"/>
      <c r="L10" s="63" t="s">
        <v>480</v>
      </c>
      <c r="M10" s="90"/>
      <c r="N10" s="91">
        <v>-1950.37</v>
      </c>
      <c r="O10" s="90"/>
      <c r="P10" s="90"/>
      <c r="Q10" s="90"/>
      <c r="R10" s="90"/>
      <c r="S10" s="90"/>
      <c r="T10" s="13"/>
      <c r="U10" s="13"/>
      <c r="V10" s="13"/>
      <c r="W10" s="13"/>
      <c r="X10" s="13"/>
      <c r="Y10" s="13"/>
      <c r="Z10" s="13"/>
      <c r="AA10" s="13"/>
      <c r="AB10" s="13"/>
      <c r="AC10" s="13"/>
      <c r="AD10" s="13"/>
      <c r="AE10" s="13"/>
    </row>
    <row r="11" spans="1:31" s="43" customFormat="1" ht="34.5" customHeight="1">
      <c r="A11" s="58">
        <v>39775</v>
      </c>
      <c r="B11" s="59" t="s">
        <v>220</v>
      </c>
      <c r="C11" s="60">
        <v>-47</v>
      </c>
      <c r="D11" s="64" t="s">
        <v>473</v>
      </c>
      <c r="E11" s="62"/>
      <c r="F11" s="62" t="s">
        <v>4</v>
      </c>
      <c r="G11" s="60" t="s">
        <v>4</v>
      </c>
      <c r="H11" s="62"/>
      <c r="I11" s="62"/>
      <c r="J11" s="60">
        <v>-47</v>
      </c>
      <c r="K11" s="62"/>
      <c r="L11" s="63" t="s">
        <v>481</v>
      </c>
      <c r="M11" s="90"/>
      <c r="N11" s="91">
        <v>-1950.37</v>
      </c>
      <c r="O11" s="90"/>
      <c r="P11" s="90"/>
      <c r="Q11" s="90"/>
      <c r="R11" s="90"/>
      <c r="S11" s="90"/>
      <c r="T11" s="13"/>
      <c r="U11" s="13"/>
      <c r="V11" s="13"/>
      <c r="W11" s="13"/>
      <c r="X11" s="13"/>
      <c r="Y11" s="13"/>
      <c r="Z11" s="13"/>
      <c r="AA11" s="13"/>
      <c r="AB11" s="13"/>
      <c r="AC11" s="13"/>
      <c r="AD11" s="13"/>
      <c r="AE11" s="13"/>
    </row>
    <row r="12" spans="1:31" s="43" customFormat="1" ht="34.5" customHeight="1">
      <c r="A12" s="58">
        <v>39775</v>
      </c>
      <c r="B12" s="59" t="s">
        <v>220</v>
      </c>
      <c r="C12" s="60">
        <v>-22</v>
      </c>
      <c r="D12" s="64" t="s">
        <v>474</v>
      </c>
      <c r="E12" s="62"/>
      <c r="F12" s="62" t="s">
        <v>4</v>
      </c>
      <c r="G12" s="60" t="s">
        <v>4</v>
      </c>
      <c r="H12" s="62"/>
      <c r="I12" s="62"/>
      <c r="J12" s="60">
        <v>-22</v>
      </c>
      <c r="K12" s="62"/>
      <c r="L12" s="63" t="s">
        <v>482</v>
      </c>
      <c r="M12" s="90"/>
      <c r="N12" s="91">
        <v>-1950.37</v>
      </c>
      <c r="O12" s="90"/>
      <c r="P12" s="90"/>
      <c r="Q12" s="90"/>
      <c r="R12" s="90"/>
      <c r="S12" s="90"/>
      <c r="T12" s="13"/>
      <c r="U12" s="13"/>
      <c r="V12" s="13"/>
      <c r="W12" s="13"/>
      <c r="X12" s="13"/>
      <c r="Y12" s="13"/>
      <c r="Z12" s="13"/>
      <c r="AA12" s="13"/>
      <c r="AB12" s="13"/>
      <c r="AC12" s="13"/>
      <c r="AD12" s="13"/>
      <c r="AE12" s="13"/>
    </row>
    <row r="13" spans="1:31" s="43" customFormat="1" ht="34.5" customHeight="1">
      <c r="A13" s="58">
        <v>39775</v>
      </c>
      <c r="B13" s="59" t="s">
        <v>220</v>
      </c>
      <c r="C13" s="60">
        <v>-29</v>
      </c>
      <c r="D13" s="64" t="s">
        <v>475</v>
      </c>
      <c r="E13" s="62"/>
      <c r="F13" s="62" t="s">
        <v>4</v>
      </c>
      <c r="G13" s="60" t="s">
        <v>4</v>
      </c>
      <c r="H13" s="62"/>
      <c r="I13" s="62"/>
      <c r="J13" s="60">
        <v>-29</v>
      </c>
      <c r="K13" s="62"/>
      <c r="L13" s="63" t="s">
        <v>483</v>
      </c>
      <c r="M13" s="90"/>
      <c r="N13" s="91">
        <v>-1950.37</v>
      </c>
      <c r="O13" s="90"/>
      <c r="P13" s="90"/>
      <c r="Q13" s="90"/>
      <c r="R13" s="90"/>
      <c r="S13" s="90"/>
      <c r="T13" s="13"/>
      <c r="U13" s="13"/>
      <c r="V13" s="13"/>
      <c r="W13" s="13"/>
      <c r="X13" s="13"/>
      <c r="Y13" s="13"/>
      <c r="Z13" s="13"/>
      <c r="AA13" s="13"/>
      <c r="AB13" s="13"/>
      <c r="AC13" s="13"/>
      <c r="AD13" s="13"/>
      <c r="AE13" s="1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94"/>
  <sheetViews>
    <sheetView view="pageLayout" zoomScaleNormal="62" workbookViewId="0" topLeftCell="A1">
      <selection activeCell="A33" sqref="A33"/>
    </sheetView>
  </sheetViews>
  <sheetFormatPr defaultColWidth="9.140625" defaultRowHeight="15"/>
  <cols>
    <col min="1" max="1" width="16.8515625" style="1" customWidth="1"/>
    <col min="2" max="2" width="13.57421875" style="1" customWidth="1"/>
    <col min="3" max="3" width="16.28125" style="3" customWidth="1"/>
    <col min="4" max="4" width="9.57421875" style="3" customWidth="1"/>
    <col min="5" max="9" width="16.28125" style="2" customWidth="1"/>
    <col min="10" max="10" width="100.57421875" style="0" customWidth="1"/>
    <col min="11" max="13" width="14.140625" style="82" hidden="1" customWidth="1"/>
    <col min="14" max="17" width="14.140625" style="83" hidden="1" customWidth="1"/>
    <col min="18" max="29" width="9.140625" style="33" customWidth="1"/>
  </cols>
  <sheetData>
    <row r="1" spans="1:17" ht="39.75" customHeight="1">
      <c r="A1" s="52" t="s">
        <v>332</v>
      </c>
      <c r="B1" s="52" t="s">
        <v>218</v>
      </c>
      <c r="C1" s="53" t="s">
        <v>182</v>
      </c>
      <c r="D1" s="53" t="s">
        <v>333</v>
      </c>
      <c r="E1" s="54" t="s">
        <v>331</v>
      </c>
      <c r="F1" s="54" t="s">
        <v>334</v>
      </c>
      <c r="G1" s="54" t="s">
        <v>318</v>
      </c>
      <c r="H1" s="54" t="s">
        <v>198</v>
      </c>
      <c r="I1" s="54" t="s">
        <v>335</v>
      </c>
      <c r="J1" s="54" t="s">
        <v>0</v>
      </c>
      <c r="K1" s="84" t="s">
        <v>310</v>
      </c>
      <c r="L1" s="84" t="s">
        <v>309</v>
      </c>
      <c r="M1" s="84" t="s">
        <v>308</v>
      </c>
      <c r="N1" s="85" t="s">
        <v>163</v>
      </c>
      <c r="O1" s="85" t="s">
        <v>326</v>
      </c>
      <c r="P1" s="85" t="s">
        <v>328</v>
      </c>
      <c r="Q1" s="85" t="s">
        <v>327</v>
      </c>
    </row>
    <row r="2" spans="1:29" s="44" customFormat="1" ht="56.25" customHeight="1">
      <c r="A2" s="69" t="s">
        <v>223</v>
      </c>
      <c r="B2" s="69" t="s">
        <v>222</v>
      </c>
      <c r="C2" s="101">
        <f>SUM(E2:I2)</f>
        <v>9809.64</v>
      </c>
      <c r="D2" s="101"/>
      <c r="E2" s="101">
        <v>1330</v>
      </c>
      <c r="F2" s="101">
        <v>971</v>
      </c>
      <c r="G2" s="101">
        <v>7508.64</v>
      </c>
      <c r="H2" s="101"/>
      <c r="I2" s="101">
        <v>0</v>
      </c>
      <c r="J2" s="100" t="s">
        <v>325</v>
      </c>
      <c r="K2" s="62"/>
      <c r="L2" s="62"/>
      <c r="M2" s="62"/>
      <c r="N2" s="57"/>
      <c r="O2" s="57"/>
      <c r="P2" s="57"/>
      <c r="Q2" s="57"/>
      <c r="R2" s="13"/>
      <c r="S2" s="13"/>
      <c r="T2" s="13"/>
      <c r="U2" s="13"/>
      <c r="V2" s="13"/>
      <c r="W2" s="13"/>
      <c r="X2" s="13"/>
      <c r="Y2" s="13"/>
      <c r="Z2" s="13"/>
      <c r="AA2" s="13"/>
      <c r="AB2" s="13"/>
      <c r="AC2" s="13"/>
    </row>
    <row r="3" spans="1:17" s="13" customFormat="1" ht="37.5" customHeight="1">
      <c r="A3" s="66" t="s">
        <v>176</v>
      </c>
      <c r="B3" s="66" t="s">
        <v>219</v>
      </c>
      <c r="C3" s="67">
        <f>SUM(C2)</f>
        <v>9809.64</v>
      </c>
      <c r="D3" s="68"/>
      <c r="E3" s="67">
        <f>SUM(E2)</f>
        <v>1330</v>
      </c>
      <c r="F3" s="67">
        <f>SUM(F2)</f>
        <v>971</v>
      </c>
      <c r="G3" s="67">
        <f>SUM(G2)</f>
        <v>7508.64</v>
      </c>
      <c r="H3" s="67">
        <f>SUM(H2)</f>
        <v>0</v>
      </c>
      <c r="I3" s="67">
        <f>SUM(I2)</f>
        <v>0</v>
      </c>
      <c r="J3" s="72" t="s">
        <v>175</v>
      </c>
      <c r="K3" s="62"/>
      <c r="L3" s="62"/>
      <c r="M3" s="62"/>
      <c r="N3" s="57"/>
      <c r="O3" s="57"/>
      <c r="P3" s="57"/>
      <c r="Q3" s="57"/>
    </row>
    <row r="4" spans="1:29" s="49" customFormat="1" ht="76.5" customHeight="1">
      <c r="A4" s="55">
        <v>38686</v>
      </c>
      <c r="B4" s="56" t="s">
        <v>221</v>
      </c>
      <c r="C4" s="57">
        <v>630.37</v>
      </c>
      <c r="D4" s="57"/>
      <c r="E4" s="57">
        <v>630.37</v>
      </c>
      <c r="F4" s="57" t="s">
        <v>4</v>
      </c>
      <c r="G4" s="57" t="s">
        <v>4</v>
      </c>
      <c r="H4" s="57" t="s">
        <v>4</v>
      </c>
      <c r="I4" s="57" t="s">
        <v>4</v>
      </c>
      <c r="J4" s="56" t="s">
        <v>177</v>
      </c>
      <c r="K4" s="62"/>
      <c r="L4" s="62"/>
      <c r="M4" s="62"/>
      <c r="N4" s="57"/>
      <c r="O4" s="57"/>
      <c r="P4" s="57"/>
      <c r="Q4" s="57"/>
      <c r="R4" s="33"/>
      <c r="S4" s="33"/>
      <c r="T4" s="33"/>
      <c r="U4" s="33"/>
      <c r="V4" s="33"/>
      <c r="W4" s="33"/>
      <c r="X4" s="33"/>
      <c r="Y4" s="33"/>
      <c r="Z4" s="33"/>
      <c r="AA4" s="33"/>
      <c r="AB4" s="33"/>
      <c r="AC4" s="33"/>
    </row>
    <row r="5" spans="1:29" s="41" customFormat="1" ht="34.5" customHeight="1">
      <c r="A5" s="58">
        <v>38720</v>
      </c>
      <c r="B5" s="59" t="s">
        <v>220</v>
      </c>
      <c r="C5" s="60">
        <v>-127.22</v>
      </c>
      <c r="D5" s="64" t="s">
        <v>27</v>
      </c>
      <c r="E5" s="60">
        <v>-127.22</v>
      </c>
      <c r="F5" s="62"/>
      <c r="G5" s="62"/>
      <c r="H5" s="62"/>
      <c r="I5" s="62" t="s">
        <v>4</v>
      </c>
      <c r="J5" s="63" t="s">
        <v>161</v>
      </c>
      <c r="K5" s="62"/>
      <c r="L5" s="62"/>
      <c r="M5" s="62"/>
      <c r="N5" s="57"/>
      <c r="O5" s="57"/>
      <c r="P5" s="57"/>
      <c r="Q5" s="57"/>
      <c r="R5" s="33"/>
      <c r="S5" s="33"/>
      <c r="T5" s="33"/>
      <c r="U5" s="33"/>
      <c r="V5" s="33"/>
      <c r="W5" s="33"/>
      <c r="X5" s="33"/>
      <c r="Y5" s="33"/>
      <c r="Z5" s="33"/>
      <c r="AA5" s="33"/>
      <c r="AB5" s="33"/>
      <c r="AC5" s="33"/>
    </row>
    <row r="6" spans="1:29" s="41" customFormat="1" ht="34.5" customHeight="1">
      <c r="A6" s="58">
        <v>38720</v>
      </c>
      <c r="B6" s="59" t="s">
        <v>220</v>
      </c>
      <c r="C6" s="60">
        <v>-93.93</v>
      </c>
      <c r="D6" s="64" t="s">
        <v>27</v>
      </c>
      <c r="E6" s="60">
        <v>-93.93</v>
      </c>
      <c r="F6" s="62"/>
      <c r="G6" s="62"/>
      <c r="H6" s="62"/>
      <c r="I6" s="62" t="s">
        <v>4</v>
      </c>
      <c r="J6" s="63" t="s">
        <v>128</v>
      </c>
      <c r="K6" s="62"/>
      <c r="L6" s="62"/>
      <c r="M6" s="62"/>
      <c r="N6" s="57"/>
      <c r="O6" s="57"/>
      <c r="P6" s="57"/>
      <c r="Q6" s="57"/>
      <c r="R6" s="33"/>
      <c r="S6" s="33"/>
      <c r="T6" s="33"/>
      <c r="U6" s="33"/>
      <c r="V6" s="33"/>
      <c r="W6" s="33"/>
      <c r="X6" s="33"/>
      <c r="Y6" s="33"/>
      <c r="Z6" s="33"/>
      <c r="AA6" s="33"/>
      <c r="AB6" s="33"/>
      <c r="AC6" s="33"/>
    </row>
    <row r="7" spans="1:29" s="49" customFormat="1" ht="34.5" customHeight="1">
      <c r="A7" s="55">
        <v>38724</v>
      </c>
      <c r="B7" s="56" t="s">
        <v>219</v>
      </c>
      <c r="C7" s="57">
        <v>140</v>
      </c>
      <c r="D7" s="57"/>
      <c r="E7" s="57" t="s">
        <v>4</v>
      </c>
      <c r="F7" s="57">
        <v>55</v>
      </c>
      <c r="G7" s="57" t="s">
        <v>4</v>
      </c>
      <c r="H7" s="57" t="s">
        <v>4</v>
      </c>
      <c r="I7" s="57">
        <v>85</v>
      </c>
      <c r="J7" s="56" t="s">
        <v>2</v>
      </c>
      <c r="K7" s="62"/>
      <c r="L7" s="62"/>
      <c r="M7" s="62"/>
      <c r="N7" s="57"/>
      <c r="O7" s="57"/>
      <c r="P7" s="57"/>
      <c r="Q7" s="57"/>
      <c r="R7" s="33"/>
      <c r="S7" s="33"/>
      <c r="T7" s="33"/>
      <c r="U7" s="33"/>
      <c r="V7" s="33"/>
      <c r="W7" s="33"/>
      <c r="X7" s="33"/>
      <c r="Y7" s="33"/>
      <c r="Z7" s="33"/>
      <c r="AA7" s="33"/>
      <c r="AB7" s="33"/>
      <c r="AC7" s="33"/>
    </row>
    <row r="8" spans="1:29" s="41" customFormat="1" ht="34.5" customHeight="1">
      <c r="A8" s="58">
        <v>38725</v>
      </c>
      <c r="B8" s="59" t="s">
        <v>220</v>
      </c>
      <c r="C8" s="60">
        <v>-656</v>
      </c>
      <c r="D8" s="64" t="s">
        <v>29</v>
      </c>
      <c r="E8" s="62" t="s">
        <v>4</v>
      </c>
      <c r="F8" s="62" t="s">
        <v>4</v>
      </c>
      <c r="G8" s="62" t="s">
        <v>4</v>
      </c>
      <c r="H8" s="62" t="s">
        <v>4</v>
      </c>
      <c r="I8" s="60">
        <v>-656</v>
      </c>
      <c r="J8" s="63" t="s">
        <v>213</v>
      </c>
      <c r="K8" s="62"/>
      <c r="L8" s="62"/>
      <c r="M8" s="62"/>
      <c r="N8" s="57"/>
      <c r="O8" s="57"/>
      <c r="P8" s="57"/>
      <c r="Q8" s="57"/>
      <c r="R8" s="33"/>
      <c r="S8" s="33"/>
      <c r="T8" s="33"/>
      <c r="U8" s="33"/>
      <c r="V8" s="33"/>
      <c r="W8" s="33"/>
      <c r="X8" s="33"/>
      <c r="Y8" s="33"/>
      <c r="Z8" s="33"/>
      <c r="AA8" s="33"/>
      <c r="AB8" s="33"/>
      <c r="AC8" s="33"/>
    </row>
    <row r="9" spans="1:29" s="41" customFormat="1" ht="34.5" customHeight="1">
      <c r="A9" s="58">
        <v>38729</v>
      </c>
      <c r="B9" s="59" t="s">
        <v>220</v>
      </c>
      <c r="C9" s="60">
        <v>-50</v>
      </c>
      <c r="D9" s="64" t="s">
        <v>30</v>
      </c>
      <c r="E9" s="60">
        <v>-50</v>
      </c>
      <c r="F9" s="62"/>
      <c r="G9" s="62"/>
      <c r="H9" s="62"/>
      <c r="I9" s="62" t="s">
        <v>4</v>
      </c>
      <c r="J9" s="63" t="s">
        <v>99</v>
      </c>
      <c r="K9" s="62"/>
      <c r="L9" s="62"/>
      <c r="M9" s="62"/>
      <c r="N9" s="57"/>
      <c r="O9" s="57"/>
      <c r="P9" s="57"/>
      <c r="Q9" s="57"/>
      <c r="R9" s="33"/>
      <c r="S9" s="33"/>
      <c r="T9" s="33"/>
      <c r="U9" s="33"/>
      <c r="V9" s="33"/>
      <c r="W9" s="33"/>
      <c r="X9" s="33"/>
      <c r="Y9" s="33"/>
      <c r="Z9" s="33"/>
      <c r="AA9" s="33"/>
      <c r="AB9" s="33"/>
      <c r="AC9" s="33"/>
    </row>
    <row r="10" spans="1:29" s="49" customFormat="1" ht="34.5" customHeight="1">
      <c r="A10" s="55">
        <v>38734</v>
      </c>
      <c r="B10" s="56" t="s">
        <v>219</v>
      </c>
      <c r="C10" s="57">
        <v>540</v>
      </c>
      <c r="D10" s="57"/>
      <c r="E10" s="57">
        <v>540</v>
      </c>
      <c r="F10" s="57"/>
      <c r="G10" s="57"/>
      <c r="H10" s="57"/>
      <c r="I10" s="57"/>
      <c r="J10" s="56" t="s">
        <v>17</v>
      </c>
      <c r="K10" s="62"/>
      <c r="L10" s="62"/>
      <c r="M10" s="62"/>
      <c r="N10" s="57"/>
      <c r="O10" s="57"/>
      <c r="P10" s="57"/>
      <c r="Q10" s="57"/>
      <c r="R10" s="33"/>
      <c r="S10" s="33"/>
      <c r="T10" s="33"/>
      <c r="U10" s="33"/>
      <c r="V10" s="33"/>
      <c r="W10" s="33"/>
      <c r="X10" s="33"/>
      <c r="Y10" s="33"/>
      <c r="Z10" s="33"/>
      <c r="AA10" s="33"/>
      <c r="AB10" s="33"/>
      <c r="AC10" s="33"/>
    </row>
    <row r="11" spans="1:29" s="49" customFormat="1" ht="34.5" customHeight="1">
      <c r="A11" s="55">
        <v>38736</v>
      </c>
      <c r="B11" s="56" t="s">
        <v>219</v>
      </c>
      <c r="C11" s="57">
        <v>1510</v>
      </c>
      <c r="D11" s="57"/>
      <c r="E11" s="57">
        <v>1510</v>
      </c>
      <c r="F11" s="57" t="s">
        <v>4</v>
      </c>
      <c r="G11" s="57"/>
      <c r="H11" s="57"/>
      <c r="I11" s="57"/>
      <c r="J11" s="56" t="s">
        <v>17</v>
      </c>
      <c r="K11" s="62"/>
      <c r="L11" s="62"/>
      <c r="M11" s="62"/>
      <c r="N11" s="57"/>
      <c r="O11" s="57"/>
      <c r="P11" s="57"/>
      <c r="Q11" s="57"/>
      <c r="R11" s="33"/>
      <c r="S11" s="33"/>
      <c r="T11" s="33"/>
      <c r="U11" s="33"/>
      <c r="V11" s="33"/>
      <c r="W11" s="33"/>
      <c r="X11" s="33"/>
      <c r="Y11" s="33"/>
      <c r="Z11" s="33"/>
      <c r="AA11" s="33"/>
      <c r="AB11" s="33"/>
      <c r="AC11" s="33"/>
    </row>
    <row r="12" spans="1:29" s="41" customFormat="1" ht="34.5" customHeight="1">
      <c r="A12" s="58">
        <v>38752</v>
      </c>
      <c r="B12" s="59" t="s">
        <v>220</v>
      </c>
      <c r="C12" s="60">
        <v>-24.71</v>
      </c>
      <c r="D12" s="64" t="s">
        <v>31</v>
      </c>
      <c r="E12" s="62"/>
      <c r="F12" s="62"/>
      <c r="G12" s="62"/>
      <c r="H12" s="62"/>
      <c r="I12" s="60">
        <v>-24.71</v>
      </c>
      <c r="J12" s="63" t="s">
        <v>261</v>
      </c>
      <c r="K12" s="62"/>
      <c r="L12" s="62"/>
      <c r="M12" s="62"/>
      <c r="N12" s="57"/>
      <c r="O12" s="57"/>
      <c r="P12" s="57"/>
      <c r="Q12" s="57"/>
      <c r="R12" s="33"/>
      <c r="S12" s="33"/>
      <c r="T12" s="33"/>
      <c r="U12" s="33"/>
      <c r="V12" s="33"/>
      <c r="W12" s="33"/>
      <c r="X12" s="33"/>
      <c r="Y12" s="33"/>
      <c r="Z12" s="33"/>
      <c r="AA12" s="33"/>
      <c r="AB12" s="33"/>
      <c r="AC12" s="33"/>
    </row>
    <row r="13" spans="1:29" s="41" customFormat="1" ht="34.5" customHeight="1">
      <c r="A13" s="58">
        <v>38752</v>
      </c>
      <c r="B13" s="59" t="s">
        <v>220</v>
      </c>
      <c r="C13" s="60">
        <v>-559</v>
      </c>
      <c r="D13" s="64" t="s">
        <v>32</v>
      </c>
      <c r="E13" s="62" t="s">
        <v>4</v>
      </c>
      <c r="F13" s="62" t="s">
        <v>4</v>
      </c>
      <c r="G13" s="62" t="s">
        <v>4</v>
      </c>
      <c r="H13" s="62" t="s">
        <v>4</v>
      </c>
      <c r="I13" s="60">
        <v>-559</v>
      </c>
      <c r="J13" s="63" t="s">
        <v>164</v>
      </c>
      <c r="K13" s="62"/>
      <c r="L13" s="62"/>
      <c r="M13" s="62"/>
      <c r="N13" s="57"/>
      <c r="O13" s="57"/>
      <c r="P13" s="57"/>
      <c r="Q13" s="57"/>
      <c r="R13" s="33"/>
      <c r="S13" s="33"/>
      <c r="T13" s="33"/>
      <c r="U13" s="33"/>
      <c r="V13" s="33"/>
      <c r="W13" s="33"/>
      <c r="X13" s="33"/>
      <c r="Y13" s="33"/>
      <c r="Z13" s="33"/>
      <c r="AA13" s="33"/>
      <c r="AB13" s="33"/>
      <c r="AC13" s="33"/>
    </row>
    <row r="14" spans="1:29" s="41" customFormat="1" ht="34.5" customHeight="1">
      <c r="A14" s="58">
        <v>38752</v>
      </c>
      <c r="B14" s="59" t="s">
        <v>220</v>
      </c>
      <c r="C14" s="60">
        <v>-10.78</v>
      </c>
      <c r="D14" s="64" t="s">
        <v>32</v>
      </c>
      <c r="E14" s="62"/>
      <c r="F14" s="62"/>
      <c r="G14" s="62"/>
      <c r="H14" s="62"/>
      <c r="I14" s="60">
        <v>-10.78</v>
      </c>
      <c r="J14" s="63" t="s">
        <v>165</v>
      </c>
      <c r="K14" s="62"/>
      <c r="L14" s="62"/>
      <c r="M14" s="62"/>
      <c r="N14" s="57"/>
      <c r="O14" s="57"/>
      <c r="P14" s="57"/>
      <c r="Q14" s="57"/>
      <c r="R14" s="33"/>
      <c r="S14" s="33"/>
      <c r="T14" s="33"/>
      <c r="U14" s="33"/>
      <c r="V14" s="33"/>
      <c r="W14" s="33"/>
      <c r="X14" s="33"/>
      <c r="Y14" s="33"/>
      <c r="Z14" s="33"/>
      <c r="AA14" s="33"/>
      <c r="AB14" s="33"/>
      <c r="AC14" s="33"/>
    </row>
    <row r="15" spans="1:29" s="49" customFormat="1" ht="34.5" customHeight="1">
      <c r="A15" s="55">
        <v>38753</v>
      </c>
      <c r="B15" s="56" t="s">
        <v>219</v>
      </c>
      <c r="C15" s="57">
        <v>195</v>
      </c>
      <c r="D15" s="57"/>
      <c r="E15" s="57"/>
      <c r="F15" s="57"/>
      <c r="G15" s="57">
        <v>65</v>
      </c>
      <c r="H15" s="57"/>
      <c r="I15" s="57">
        <v>130</v>
      </c>
      <c r="J15" s="56" t="s">
        <v>18</v>
      </c>
      <c r="K15" s="62"/>
      <c r="L15" s="62"/>
      <c r="M15" s="62"/>
      <c r="N15" s="57"/>
      <c r="O15" s="57"/>
      <c r="P15" s="57"/>
      <c r="Q15" s="57"/>
      <c r="R15" s="33"/>
      <c r="S15" s="33"/>
      <c r="T15" s="33"/>
      <c r="U15" s="33"/>
      <c r="V15" s="33"/>
      <c r="W15" s="33"/>
      <c r="X15" s="33"/>
      <c r="Y15" s="33"/>
      <c r="Z15" s="33"/>
      <c r="AA15" s="33"/>
      <c r="AB15" s="33"/>
      <c r="AC15" s="33"/>
    </row>
    <row r="16" spans="1:29" s="49" customFormat="1" ht="34.5" customHeight="1">
      <c r="A16" s="55">
        <v>38759</v>
      </c>
      <c r="B16" s="56" t="s">
        <v>219</v>
      </c>
      <c r="C16" s="57">
        <v>1885</v>
      </c>
      <c r="D16" s="57"/>
      <c r="E16" s="57"/>
      <c r="F16" s="57"/>
      <c r="G16" s="57"/>
      <c r="H16" s="57"/>
      <c r="I16" s="57">
        <v>1885</v>
      </c>
      <c r="J16" s="56" t="s">
        <v>11</v>
      </c>
      <c r="K16" s="62"/>
      <c r="L16" s="62"/>
      <c r="M16" s="62"/>
      <c r="N16" s="57"/>
      <c r="O16" s="57"/>
      <c r="P16" s="57"/>
      <c r="Q16" s="57"/>
      <c r="R16" s="33"/>
      <c r="S16" s="33"/>
      <c r="T16" s="33"/>
      <c r="U16" s="33"/>
      <c r="V16" s="33"/>
      <c r="W16" s="33"/>
      <c r="X16" s="33"/>
      <c r="Y16" s="33"/>
      <c r="Z16" s="33"/>
      <c r="AA16" s="33"/>
      <c r="AB16" s="33"/>
      <c r="AC16" s="33"/>
    </row>
    <row r="17" spans="1:29" s="41" customFormat="1" ht="34.5" customHeight="1">
      <c r="A17" s="58">
        <v>38759</v>
      </c>
      <c r="B17" s="59" t="s">
        <v>220</v>
      </c>
      <c r="C17" s="60">
        <v>-101.84</v>
      </c>
      <c r="D17" s="64" t="s">
        <v>33</v>
      </c>
      <c r="E17" s="62"/>
      <c r="F17" s="62"/>
      <c r="G17" s="62" t="s">
        <v>4</v>
      </c>
      <c r="H17" s="62"/>
      <c r="I17" s="60">
        <v>-101.84</v>
      </c>
      <c r="J17" s="63" t="s">
        <v>212</v>
      </c>
      <c r="K17" s="62"/>
      <c r="L17" s="62"/>
      <c r="M17" s="62"/>
      <c r="N17" s="57"/>
      <c r="O17" s="57"/>
      <c r="P17" s="57"/>
      <c r="Q17" s="57"/>
      <c r="R17" s="33"/>
      <c r="S17" s="33"/>
      <c r="T17" s="33"/>
      <c r="U17" s="33"/>
      <c r="V17" s="33"/>
      <c r="W17" s="33"/>
      <c r="X17" s="33"/>
      <c r="Y17" s="33"/>
      <c r="Z17" s="33"/>
      <c r="AA17" s="33"/>
      <c r="AB17" s="33"/>
      <c r="AC17" s="33"/>
    </row>
    <row r="18" spans="1:29" s="49" customFormat="1" ht="34.5" customHeight="1">
      <c r="A18" s="55">
        <v>38767</v>
      </c>
      <c r="B18" s="56" t="s">
        <v>219</v>
      </c>
      <c r="C18" s="57">
        <v>650</v>
      </c>
      <c r="D18" s="57"/>
      <c r="E18" s="57"/>
      <c r="F18" s="57"/>
      <c r="G18" s="57"/>
      <c r="H18" s="57"/>
      <c r="I18" s="57">
        <v>650</v>
      </c>
      <c r="J18" s="56" t="s">
        <v>11</v>
      </c>
      <c r="K18" s="62"/>
      <c r="L18" s="62"/>
      <c r="M18" s="62"/>
      <c r="N18" s="57"/>
      <c r="O18" s="57"/>
      <c r="P18" s="57"/>
      <c r="Q18" s="57"/>
      <c r="R18" s="33"/>
      <c r="S18" s="33"/>
      <c r="T18" s="33"/>
      <c r="U18" s="33"/>
      <c r="V18" s="33"/>
      <c r="W18" s="33"/>
      <c r="X18" s="33"/>
      <c r="Y18" s="33"/>
      <c r="Z18" s="33"/>
      <c r="AA18" s="33"/>
      <c r="AB18" s="33"/>
      <c r="AC18" s="33"/>
    </row>
    <row r="19" spans="1:29" s="49" customFormat="1" ht="34.5" customHeight="1">
      <c r="A19" s="55">
        <v>38768</v>
      </c>
      <c r="B19" s="56" t="s">
        <v>219</v>
      </c>
      <c r="C19" s="57">
        <v>331</v>
      </c>
      <c r="D19" s="57"/>
      <c r="E19" s="57"/>
      <c r="F19" s="57"/>
      <c r="G19" s="57"/>
      <c r="H19" s="57"/>
      <c r="I19" s="57">
        <v>331</v>
      </c>
      <c r="J19" s="56" t="s">
        <v>19</v>
      </c>
      <c r="K19" s="62"/>
      <c r="L19" s="62"/>
      <c r="M19" s="62"/>
      <c r="N19" s="57"/>
      <c r="O19" s="57"/>
      <c r="P19" s="57"/>
      <c r="Q19" s="57"/>
      <c r="R19" s="33"/>
      <c r="S19" s="33"/>
      <c r="T19" s="33"/>
      <c r="U19" s="33"/>
      <c r="V19" s="33"/>
      <c r="W19" s="33"/>
      <c r="X19" s="33"/>
      <c r="Y19" s="33"/>
      <c r="Z19" s="33"/>
      <c r="AA19" s="33"/>
      <c r="AB19" s="33"/>
      <c r="AC19" s="33"/>
    </row>
    <row r="20" spans="1:29" s="49" customFormat="1" ht="34.5" customHeight="1">
      <c r="A20" s="55">
        <v>38775</v>
      </c>
      <c r="B20" s="56" t="s">
        <v>219</v>
      </c>
      <c r="C20" s="57">
        <v>196</v>
      </c>
      <c r="D20" s="57"/>
      <c r="E20" s="57"/>
      <c r="F20" s="57"/>
      <c r="G20" s="57">
        <v>196</v>
      </c>
      <c r="H20" s="57"/>
      <c r="I20" s="57" t="s">
        <v>4</v>
      </c>
      <c r="J20" s="56" t="s">
        <v>16</v>
      </c>
      <c r="K20" s="62"/>
      <c r="L20" s="62"/>
      <c r="M20" s="62"/>
      <c r="N20" s="57"/>
      <c r="O20" s="57"/>
      <c r="P20" s="57"/>
      <c r="Q20" s="57"/>
      <c r="R20" s="33"/>
      <c r="S20" s="33"/>
      <c r="T20" s="33"/>
      <c r="U20" s="33"/>
      <c r="V20" s="33"/>
      <c r="W20" s="33"/>
      <c r="X20" s="33"/>
      <c r="Y20" s="33"/>
      <c r="Z20" s="33"/>
      <c r="AA20" s="33"/>
      <c r="AB20" s="33"/>
      <c r="AC20" s="33"/>
    </row>
    <row r="21" spans="1:29" s="41" customFormat="1" ht="34.5" customHeight="1">
      <c r="A21" s="58">
        <v>38777</v>
      </c>
      <c r="B21" s="59" t="s">
        <v>220</v>
      </c>
      <c r="C21" s="60">
        <v>-101.84</v>
      </c>
      <c r="D21" s="64" t="s">
        <v>34</v>
      </c>
      <c r="E21" s="60" t="s">
        <v>4</v>
      </c>
      <c r="F21" s="62" t="s">
        <v>4</v>
      </c>
      <c r="G21" s="62"/>
      <c r="H21" s="62"/>
      <c r="I21" s="60">
        <v>-101.84</v>
      </c>
      <c r="J21" s="63" t="s">
        <v>86</v>
      </c>
      <c r="K21" s="62"/>
      <c r="L21" s="62"/>
      <c r="M21" s="62"/>
      <c r="N21" s="57"/>
      <c r="O21" s="57"/>
      <c r="P21" s="57"/>
      <c r="Q21" s="57"/>
      <c r="R21" s="33"/>
      <c r="S21" s="33"/>
      <c r="T21" s="33"/>
      <c r="U21" s="33"/>
      <c r="V21" s="33"/>
      <c r="W21" s="33"/>
      <c r="X21" s="33"/>
      <c r="Y21" s="33"/>
      <c r="Z21" s="33"/>
      <c r="AA21" s="33"/>
      <c r="AB21" s="33"/>
      <c r="AC21" s="33"/>
    </row>
    <row r="22" spans="1:29" s="41" customFormat="1" ht="34.5" customHeight="1">
      <c r="A22" s="58">
        <v>38777</v>
      </c>
      <c r="B22" s="59" t="s">
        <v>220</v>
      </c>
      <c r="C22" s="60">
        <v>-50</v>
      </c>
      <c r="D22" s="64" t="s">
        <v>35</v>
      </c>
      <c r="E22" s="60">
        <v>-50</v>
      </c>
      <c r="F22" s="62" t="s">
        <v>4</v>
      </c>
      <c r="G22" s="62" t="s">
        <v>4</v>
      </c>
      <c r="H22" s="62" t="s">
        <v>4</v>
      </c>
      <c r="I22" s="62" t="s">
        <v>4</v>
      </c>
      <c r="J22" s="63" t="s">
        <v>36</v>
      </c>
      <c r="K22" s="62"/>
      <c r="L22" s="62"/>
      <c r="M22" s="62"/>
      <c r="N22" s="57"/>
      <c r="O22" s="57"/>
      <c r="P22" s="57"/>
      <c r="Q22" s="57"/>
      <c r="R22" s="33"/>
      <c r="S22" s="33"/>
      <c r="T22" s="33"/>
      <c r="U22" s="33"/>
      <c r="V22" s="33"/>
      <c r="W22" s="33"/>
      <c r="X22" s="33"/>
      <c r="Y22" s="33"/>
      <c r="Z22" s="33"/>
      <c r="AA22" s="33"/>
      <c r="AB22" s="33"/>
      <c r="AC22" s="33"/>
    </row>
    <row r="23" spans="1:29" s="41" customFormat="1" ht="34.5" customHeight="1">
      <c r="A23" s="58">
        <v>38790</v>
      </c>
      <c r="B23" s="59" t="s">
        <v>220</v>
      </c>
      <c r="C23" s="60">
        <v>-101.4</v>
      </c>
      <c r="D23" s="64" t="s">
        <v>37</v>
      </c>
      <c r="E23" s="62"/>
      <c r="F23" s="60">
        <v>-101.4</v>
      </c>
      <c r="G23" s="62" t="s">
        <v>4</v>
      </c>
      <c r="H23" s="62"/>
      <c r="I23" s="62"/>
      <c r="J23" s="63" t="s">
        <v>263</v>
      </c>
      <c r="K23" s="62"/>
      <c r="L23" s="62"/>
      <c r="M23" s="62"/>
      <c r="N23" s="57"/>
      <c r="O23" s="57"/>
      <c r="P23" s="57"/>
      <c r="Q23" s="57"/>
      <c r="R23" s="33"/>
      <c r="S23" s="33"/>
      <c r="T23" s="33"/>
      <c r="U23" s="33"/>
      <c r="V23" s="33"/>
      <c r="W23" s="33"/>
      <c r="X23" s="33"/>
      <c r="Y23" s="33"/>
      <c r="Z23" s="33"/>
      <c r="AA23" s="33"/>
      <c r="AB23" s="33"/>
      <c r="AC23" s="33"/>
    </row>
    <row r="24" spans="1:29" s="49" customFormat="1" ht="34.5" customHeight="1">
      <c r="A24" s="55">
        <v>38793</v>
      </c>
      <c r="B24" s="56" t="s">
        <v>219</v>
      </c>
      <c r="C24" s="57">
        <v>121</v>
      </c>
      <c r="D24" s="57"/>
      <c r="E24" s="57"/>
      <c r="F24" s="57"/>
      <c r="G24" s="57"/>
      <c r="H24" s="57"/>
      <c r="I24" s="57">
        <v>121</v>
      </c>
      <c r="J24" s="56" t="s">
        <v>15</v>
      </c>
      <c r="K24" s="62"/>
      <c r="L24" s="62"/>
      <c r="M24" s="62"/>
      <c r="N24" s="57"/>
      <c r="O24" s="57"/>
      <c r="P24" s="57"/>
      <c r="Q24" s="57"/>
      <c r="R24" s="33"/>
      <c r="S24" s="33"/>
      <c r="T24" s="33"/>
      <c r="U24" s="33"/>
      <c r="V24" s="33"/>
      <c r="W24" s="33"/>
      <c r="X24" s="33"/>
      <c r="Y24" s="33"/>
      <c r="Z24" s="33"/>
      <c r="AA24" s="33"/>
      <c r="AB24" s="33"/>
      <c r="AC24" s="33"/>
    </row>
    <row r="25" spans="1:29" s="41" customFormat="1" ht="34.5" customHeight="1">
      <c r="A25" s="58">
        <v>38796</v>
      </c>
      <c r="B25" s="59" t="s">
        <v>220</v>
      </c>
      <c r="C25" s="60">
        <v>-204.66</v>
      </c>
      <c r="D25" s="64" t="s">
        <v>38</v>
      </c>
      <c r="E25" s="60">
        <v>-204.66</v>
      </c>
      <c r="F25" s="62" t="s">
        <v>4</v>
      </c>
      <c r="G25" s="62"/>
      <c r="H25" s="62"/>
      <c r="I25" s="62" t="s">
        <v>4</v>
      </c>
      <c r="J25" s="63" t="s">
        <v>39</v>
      </c>
      <c r="K25" s="62"/>
      <c r="L25" s="62"/>
      <c r="M25" s="62"/>
      <c r="N25" s="57"/>
      <c r="O25" s="57"/>
      <c r="P25" s="57"/>
      <c r="Q25" s="57"/>
      <c r="R25" s="33"/>
      <c r="S25" s="33"/>
      <c r="T25" s="33"/>
      <c r="U25" s="33"/>
      <c r="V25" s="33"/>
      <c r="W25" s="33"/>
      <c r="X25" s="33"/>
      <c r="Y25" s="33"/>
      <c r="Z25" s="33"/>
      <c r="AA25" s="33"/>
      <c r="AB25" s="33"/>
      <c r="AC25" s="33"/>
    </row>
    <row r="26" spans="1:29" s="41" customFormat="1" ht="34.5" customHeight="1">
      <c r="A26" s="58">
        <v>38796</v>
      </c>
      <c r="B26" s="59" t="s">
        <v>220</v>
      </c>
      <c r="C26" s="60">
        <v>-234.03</v>
      </c>
      <c r="D26" s="64" t="s">
        <v>40</v>
      </c>
      <c r="E26" s="60">
        <v>-234.03</v>
      </c>
      <c r="F26" s="62"/>
      <c r="G26" s="62"/>
      <c r="H26" s="62"/>
      <c r="I26" s="62" t="s">
        <v>4</v>
      </c>
      <c r="J26" s="63" t="s">
        <v>41</v>
      </c>
      <c r="K26" s="62"/>
      <c r="L26" s="62"/>
      <c r="M26" s="62"/>
      <c r="N26" s="57"/>
      <c r="O26" s="57"/>
      <c r="P26" s="57"/>
      <c r="Q26" s="57"/>
      <c r="R26" s="33"/>
      <c r="S26" s="33"/>
      <c r="T26" s="33"/>
      <c r="U26" s="33"/>
      <c r="V26" s="33"/>
      <c r="W26" s="33"/>
      <c r="X26" s="33"/>
      <c r="Y26" s="33"/>
      <c r="Z26" s="33"/>
      <c r="AA26" s="33"/>
      <c r="AB26" s="33"/>
      <c r="AC26" s="33"/>
    </row>
    <row r="27" spans="1:29" s="41" customFormat="1" ht="34.5" customHeight="1">
      <c r="A27" s="58">
        <v>38796</v>
      </c>
      <c r="B27" s="59" t="s">
        <v>220</v>
      </c>
      <c r="C27" s="60">
        <v>-47.96</v>
      </c>
      <c r="D27" s="64" t="s">
        <v>55</v>
      </c>
      <c r="E27" s="62"/>
      <c r="F27" s="62"/>
      <c r="G27" s="62"/>
      <c r="H27" s="62"/>
      <c r="I27" s="60">
        <v>-47.96</v>
      </c>
      <c r="J27" s="63" t="s">
        <v>261</v>
      </c>
      <c r="K27" s="62"/>
      <c r="L27" s="62"/>
      <c r="M27" s="62"/>
      <c r="N27" s="57"/>
      <c r="O27" s="57"/>
      <c r="P27" s="57"/>
      <c r="Q27" s="57"/>
      <c r="R27" s="33"/>
      <c r="S27" s="33"/>
      <c r="T27" s="33"/>
      <c r="U27" s="33"/>
      <c r="V27" s="33"/>
      <c r="W27" s="33"/>
      <c r="X27" s="33"/>
      <c r="Y27" s="33"/>
      <c r="Z27" s="33"/>
      <c r="AA27" s="33"/>
      <c r="AB27" s="33"/>
      <c r="AC27" s="33"/>
    </row>
    <row r="28" spans="1:29" s="41" customFormat="1" ht="34.5" customHeight="1">
      <c r="A28" s="58">
        <v>38796</v>
      </c>
      <c r="B28" s="59" t="s">
        <v>220</v>
      </c>
      <c r="C28" s="60">
        <v>-204.66</v>
      </c>
      <c r="D28" s="64" t="s">
        <v>42</v>
      </c>
      <c r="E28" s="60">
        <v>-204.66</v>
      </c>
      <c r="F28" s="62"/>
      <c r="G28" s="62"/>
      <c r="H28" s="62"/>
      <c r="I28" s="62" t="s">
        <v>4</v>
      </c>
      <c r="J28" s="63" t="s">
        <v>43</v>
      </c>
      <c r="K28" s="62"/>
      <c r="L28" s="62"/>
      <c r="M28" s="62"/>
      <c r="N28" s="57"/>
      <c r="O28" s="57"/>
      <c r="P28" s="57"/>
      <c r="Q28" s="57"/>
      <c r="R28" s="33"/>
      <c r="S28" s="33"/>
      <c r="T28" s="33"/>
      <c r="U28" s="33"/>
      <c r="V28" s="33"/>
      <c r="W28" s="33"/>
      <c r="X28" s="33"/>
      <c r="Y28" s="33"/>
      <c r="Z28" s="33"/>
      <c r="AA28" s="33"/>
      <c r="AB28" s="33"/>
      <c r="AC28" s="33"/>
    </row>
    <row r="29" spans="1:29" s="41" customFormat="1" ht="34.5" customHeight="1">
      <c r="A29" s="58">
        <v>38796</v>
      </c>
      <c r="B29" s="59" t="s">
        <v>220</v>
      </c>
      <c r="C29" s="60">
        <v>-347.43</v>
      </c>
      <c r="D29" s="64" t="s">
        <v>44</v>
      </c>
      <c r="E29" s="60">
        <v>-347.43</v>
      </c>
      <c r="F29" s="62"/>
      <c r="G29" s="62"/>
      <c r="H29" s="62"/>
      <c r="I29" s="62" t="s">
        <v>4</v>
      </c>
      <c r="J29" s="63" t="s">
        <v>141</v>
      </c>
      <c r="K29" s="62"/>
      <c r="L29" s="62"/>
      <c r="M29" s="62"/>
      <c r="N29" s="57"/>
      <c r="O29" s="57"/>
      <c r="P29" s="57"/>
      <c r="Q29" s="57"/>
      <c r="R29" s="33"/>
      <c r="S29" s="33"/>
      <c r="T29" s="33"/>
      <c r="U29" s="33"/>
      <c r="V29" s="33"/>
      <c r="W29" s="33"/>
      <c r="X29" s="33"/>
      <c r="Y29" s="33"/>
      <c r="Z29" s="33"/>
      <c r="AA29" s="33"/>
      <c r="AB29" s="33"/>
      <c r="AC29" s="33"/>
    </row>
    <row r="30" spans="1:29" s="41" customFormat="1" ht="34.5" customHeight="1">
      <c r="A30" s="58">
        <v>38796</v>
      </c>
      <c r="B30" s="59" t="s">
        <v>220</v>
      </c>
      <c r="C30" s="60">
        <v>-347.43</v>
      </c>
      <c r="D30" s="64" t="s">
        <v>45</v>
      </c>
      <c r="E30" s="60">
        <v>-347.43</v>
      </c>
      <c r="F30" s="62"/>
      <c r="G30" s="62"/>
      <c r="H30" s="62"/>
      <c r="I30" s="62" t="s">
        <v>4</v>
      </c>
      <c r="J30" s="63" t="s">
        <v>46</v>
      </c>
      <c r="K30" s="62"/>
      <c r="L30" s="62"/>
      <c r="M30" s="62"/>
      <c r="N30" s="57"/>
      <c r="O30" s="57"/>
      <c r="P30" s="57"/>
      <c r="Q30" s="57"/>
      <c r="R30" s="33"/>
      <c r="S30" s="33"/>
      <c r="T30" s="33"/>
      <c r="U30" s="33"/>
      <c r="V30" s="33"/>
      <c r="W30" s="33"/>
      <c r="X30" s="33"/>
      <c r="Y30" s="33"/>
      <c r="Z30" s="33"/>
      <c r="AA30" s="33"/>
      <c r="AB30" s="33"/>
      <c r="AC30" s="33"/>
    </row>
    <row r="31" spans="1:29" s="41" customFormat="1" ht="34.5" customHeight="1">
      <c r="A31" s="58">
        <v>38796</v>
      </c>
      <c r="B31" s="59" t="s">
        <v>220</v>
      </c>
      <c r="C31" s="60">
        <v>-373.48</v>
      </c>
      <c r="D31" s="64" t="s">
        <v>47</v>
      </c>
      <c r="E31" s="60">
        <v>-373.48</v>
      </c>
      <c r="F31" s="62"/>
      <c r="G31" s="62"/>
      <c r="H31" s="62"/>
      <c r="I31" s="62" t="s">
        <v>4</v>
      </c>
      <c r="J31" s="63" t="s">
        <v>48</v>
      </c>
      <c r="K31" s="62"/>
      <c r="L31" s="62"/>
      <c r="M31" s="62"/>
      <c r="N31" s="57"/>
      <c r="O31" s="57"/>
      <c r="P31" s="57"/>
      <c r="Q31" s="57"/>
      <c r="R31" s="33"/>
      <c r="S31" s="33"/>
      <c r="T31" s="33"/>
      <c r="U31" s="33"/>
      <c r="V31" s="33"/>
      <c r="W31" s="33"/>
      <c r="X31" s="33"/>
      <c r="Y31" s="33"/>
      <c r="Z31" s="33"/>
      <c r="AA31" s="33"/>
      <c r="AB31" s="33"/>
      <c r="AC31" s="33"/>
    </row>
    <row r="32" spans="1:17" ht="34.5" customHeight="1">
      <c r="A32" s="52" t="s">
        <v>332</v>
      </c>
      <c r="B32" s="52" t="s">
        <v>218</v>
      </c>
      <c r="C32" s="53" t="s">
        <v>182</v>
      </c>
      <c r="D32" s="53" t="s">
        <v>333</v>
      </c>
      <c r="E32" s="54" t="s">
        <v>331</v>
      </c>
      <c r="F32" s="54" t="s">
        <v>334</v>
      </c>
      <c r="G32" s="54" t="s">
        <v>318</v>
      </c>
      <c r="H32" s="54" t="s">
        <v>198</v>
      </c>
      <c r="I32" s="54" t="s">
        <v>335</v>
      </c>
      <c r="J32" s="54" t="s">
        <v>0</v>
      </c>
      <c r="K32" s="84" t="s">
        <v>310</v>
      </c>
      <c r="L32" s="84" t="s">
        <v>309</v>
      </c>
      <c r="M32" s="84" t="s">
        <v>308</v>
      </c>
      <c r="N32" s="85" t="s">
        <v>163</v>
      </c>
      <c r="O32" s="85" t="s">
        <v>326</v>
      </c>
      <c r="P32" s="85" t="s">
        <v>328</v>
      </c>
      <c r="Q32" s="85" t="s">
        <v>327</v>
      </c>
    </row>
    <row r="33" spans="1:17" ht="34.5" customHeight="1">
      <c r="A33" s="52" t="s">
        <v>332</v>
      </c>
      <c r="B33" s="52" t="s">
        <v>218</v>
      </c>
      <c r="C33" s="53" t="s">
        <v>182</v>
      </c>
      <c r="D33" s="53" t="s">
        <v>333</v>
      </c>
      <c r="E33" s="54" t="s">
        <v>331</v>
      </c>
      <c r="F33" s="54" t="s">
        <v>334</v>
      </c>
      <c r="G33" s="54" t="s">
        <v>318</v>
      </c>
      <c r="H33" s="54" t="s">
        <v>198</v>
      </c>
      <c r="I33" s="54" t="s">
        <v>335</v>
      </c>
      <c r="J33" s="54" t="s">
        <v>0</v>
      </c>
      <c r="K33" s="84" t="s">
        <v>310</v>
      </c>
      <c r="L33" s="84" t="s">
        <v>309</v>
      </c>
      <c r="M33" s="84" t="s">
        <v>308</v>
      </c>
      <c r="N33" s="85" t="s">
        <v>163</v>
      </c>
      <c r="O33" s="85" t="s">
        <v>326</v>
      </c>
      <c r="P33" s="85" t="s">
        <v>328</v>
      </c>
      <c r="Q33" s="85" t="s">
        <v>327</v>
      </c>
    </row>
    <row r="34" spans="1:29" s="41" customFormat="1" ht="34.5" customHeight="1">
      <c r="A34" s="58">
        <v>38796</v>
      </c>
      <c r="B34" s="59" t="s">
        <v>220</v>
      </c>
      <c r="C34" s="60">
        <v>-294.32</v>
      </c>
      <c r="D34" s="64" t="s">
        <v>49</v>
      </c>
      <c r="E34" s="60">
        <v>-294.32</v>
      </c>
      <c r="F34" s="62"/>
      <c r="G34" s="62" t="s">
        <v>4</v>
      </c>
      <c r="H34" s="62"/>
      <c r="I34" s="62" t="s">
        <v>4</v>
      </c>
      <c r="J34" s="63" t="s">
        <v>50</v>
      </c>
      <c r="K34" s="62"/>
      <c r="L34" s="62"/>
      <c r="M34" s="62"/>
      <c r="N34" s="57"/>
      <c r="O34" s="57"/>
      <c r="P34" s="57"/>
      <c r="Q34" s="57"/>
      <c r="R34" s="33"/>
      <c r="S34" s="33"/>
      <c r="T34" s="33"/>
      <c r="U34" s="33"/>
      <c r="V34" s="33"/>
      <c r="W34" s="33"/>
      <c r="X34" s="33"/>
      <c r="Y34" s="33"/>
      <c r="Z34" s="33"/>
      <c r="AA34" s="33"/>
      <c r="AB34" s="33"/>
      <c r="AC34" s="33"/>
    </row>
    <row r="35" spans="1:29" s="41" customFormat="1" ht="34.5" customHeight="1">
      <c r="A35" s="58">
        <v>38796</v>
      </c>
      <c r="B35" s="59" t="s">
        <v>220</v>
      </c>
      <c r="C35" s="60">
        <v>-351.5</v>
      </c>
      <c r="D35" s="64" t="s">
        <v>51</v>
      </c>
      <c r="E35" s="60">
        <v>-351.5</v>
      </c>
      <c r="F35" s="62"/>
      <c r="G35" s="62"/>
      <c r="H35" s="62"/>
      <c r="I35" s="62"/>
      <c r="J35" s="63" t="s">
        <v>28</v>
      </c>
      <c r="K35" s="62"/>
      <c r="L35" s="62"/>
      <c r="M35" s="62"/>
      <c r="N35" s="57"/>
      <c r="O35" s="57"/>
      <c r="P35" s="57"/>
      <c r="Q35" s="57"/>
      <c r="R35" s="33"/>
      <c r="S35" s="33"/>
      <c r="T35" s="33"/>
      <c r="U35" s="33"/>
      <c r="V35" s="33"/>
      <c r="W35" s="33"/>
      <c r="X35" s="33"/>
      <c r="Y35" s="33"/>
      <c r="Z35" s="33"/>
      <c r="AA35" s="33"/>
      <c r="AB35" s="33"/>
      <c r="AC35" s="33"/>
    </row>
    <row r="36" spans="1:29" s="41" customFormat="1" ht="34.5" customHeight="1">
      <c r="A36" s="58">
        <v>38796</v>
      </c>
      <c r="B36" s="59" t="s">
        <v>220</v>
      </c>
      <c r="C36" s="60">
        <v>-292.32</v>
      </c>
      <c r="D36" s="64" t="s">
        <v>52</v>
      </c>
      <c r="E36" s="60">
        <v>-292.32</v>
      </c>
      <c r="F36" s="62"/>
      <c r="G36" s="62"/>
      <c r="H36" s="62"/>
      <c r="I36" s="62"/>
      <c r="J36" s="63" t="s">
        <v>142</v>
      </c>
      <c r="K36" s="62"/>
      <c r="L36" s="62"/>
      <c r="M36" s="62"/>
      <c r="N36" s="57"/>
      <c r="O36" s="57"/>
      <c r="P36" s="57"/>
      <c r="Q36" s="57"/>
      <c r="R36" s="33"/>
      <c r="S36" s="33"/>
      <c r="T36" s="33"/>
      <c r="U36" s="33"/>
      <c r="V36" s="33"/>
      <c r="W36" s="33"/>
      <c r="X36" s="33"/>
      <c r="Y36" s="33"/>
      <c r="Z36" s="33"/>
      <c r="AA36" s="33"/>
      <c r="AB36" s="33"/>
      <c r="AC36" s="33"/>
    </row>
    <row r="37" spans="1:29" s="41" customFormat="1" ht="34.5" customHeight="1">
      <c r="A37" s="58">
        <v>38796</v>
      </c>
      <c r="B37" s="59" t="s">
        <v>220</v>
      </c>
      <c r="C37" s="60">
        <v>-355.54</v>
      </c>
      <c r="D37" s="64" t="s">
        <v>53</v>
      </c>
      <c r="E37" s="60">
        <v>-355.54</v>
      </c>
      <c r="F37" s="62"/>
      <c r="G37" s="62"/>
      <c r="H37" s="62"/>
      <c r="I37" s="62" t="s">
        <v>4</v>
      </c>
      <c r="J37" s="63" t="s">
        <v>54</v>
      </c>
      <c r="K37" s="62"/>
      <c r="L37" s="62"/>
      <c r="M37" s="62"/>
      <c r="N37" s="57"/>
      <c r="O37" s="57"/>
      <c r="P37" s="57"/>
      <c r="Q37" s="57"/>
      <c r="R37" s="33"/>
      <c r="S37" s="33"/>
      <c r="T37" s="33"/>
      <c r="U37" s="33"/>
      <c r="V37" s="33"/>
      <c r="W37" s="33"/>
      <c r="X37" s="33"/>
      <c r="Y37" s="33"/>
      <c r="Z37" s="33"/>
      <c r="AA37" s="33"/>
      <c r="AB37" s="33"/>
      <c r="AC37" s="33"/>
    </row>
    <row r="38" spans="1:29" s="49" customFormat="1" ht="34.5" customHeight="1">
      <c r="A38" s="55">
        <v>38799</v>
      </c>
      <c r="B38" s="56" t="s">
        <v>219</v>
      </c>
      <c r="C38" s="57">
        <v>325</v>
      </c>
      <c r="D38" s="57"/>
      <c r="E38" s="57">
        <v>325</v>
      </c>
      <c r="F38" s="57"/>
      <c r="G38" s="57"/>
      <c r="H38" s="57"/>
      <c r="I38" s="57"/>
      <c r="J38" s="56" t="s">
        <v>209</v>
      </c>
      <c r="K38" s="62"/>
      <c r="L38" s="62"/>
      <c r="M38" s="62"/>
      <c r="N38" s="57"/>
      <c r="O38" s="57"/>
      <c r="P38" s="57"/>
      <c r="Q38" s="57"/>
      <c r="R38" s="33"/>
      <c r="S38" s="33"/>
      <c r="T38" s="33"/>
      <c r="U38" s="33"/>
      <c r="V38" s="33"/>
      <c r="W38" s="33"/>
      <c r="X38" s="33"/>
      <c r="Y38" s="33"/>
      <c r="Z38" s="33"/>
      <c r="AA38" s="33"/>
      <c r="AB38" s="33"/>
      <c r="AC38" s="33"/>
    </row>
    <row r="39" spans="1:29" s="49" customFormat="1" ht="34.5" customHeight="1">
      <c r="A39" s="55">
        <v>38804</v>
      </c>
      <c r="B39" s="56" t="s">
        <v>219</v>
      </c>
      <c r="C39" s="57">
        <v>329</v>
      </c>
      <c r="D39" s="57"/>
      <c r="E39" s="57"/>
      <c r="F39" s="57"/>
      <c r="G39" s="57"/>
      <c r="H39" s="57"/>
      <c r="I39" s="57">
        <v>329</v>
      </c>
      <c r="J39" s="56" t="s">
        <v>248</v>
      </c>
      <c r="K39" s="62"/>
      <c r="L39" s="62"/>
      <c r="M39" s="62"/>
      <c r="N39" s="57"/>
      <c r="O39" s="57"/>
      <c r="P39" s="57"/>
      <c r="Q39" s="57"/>
      <c r="R39" s="33"/>
      <c r="S39" s="33"/>
      <c r="T39" s="33"/>
      <c r="U39" s="33"/>
      <c r="V39" s="33"/>
      <c r="W39" s="33"/>
      <c r="X39" s="33"/>
      <c r="Y39" s="33"/>
      <c r="Z39" s="33"/>
      <c r="AA39" s="33"/>
      <c r="AB39" s="33"/>
      <c r="AC39" s="33"/>
    </row>
    <row r="40" spans="1:29" s="49" customFormat="1" ht="34.5" customHeight="1">
      <c r="A40" s="55">
        <v>38813</v>
      </c>
      <c r="B40" s="56" t="s">
        <v>219</v>
      </c>
      <c r="C40" s="57">
        <v>325</v>
      </c>
      <c r="D40" s="57"/>
      <c r="E40" s="57"/>
      <c r="F40" s="57"/>
      <c r="G40" s="57"/>
      <c r="H40" s="57"/>
      <c r="I40" s="57">
        <v>325</v>
      </c>
      <c r="J40" s="56" t="s">
        <v>20</v>
      </c>
      <c r="K40" s="62"/>
      <c r="L40" s="62"/>
      <c r="M40" s="62"/>
      <c r="N40" s="57"/>
      <c r="O40" s="57"/>
      <c r="P40" s="57"/>
      <c r="Q40" s="89"/>
      <c r="R40" s="33"/>
      <c r="S40" s="33"/>
      <c r="T40" s="33"/>
      <c r="U40" s="33"/>
      <c r="V40" s="33"/>
      <c r="W40" s="33"/>
      <c r="X40" s="33"/>
      <c r="Y40" s="33"/>
      <c r="Z40" s="33"/>
      <c r="AA40" s="33"/>
      <c r="AB40" s="33"/>
      <c r="AC40" s="33"/>
    </row>
    <row r="41" spans="1:29" s="49" customFormat="1" ht="34.5" customHeight="1">
      <c r="A41" s="55">
        <v>38821</v>
      </c>
      <c r="B41" s="56" t="s">
        <v>219</v>
      </c>
      <c r="C41" s="57">
        <v>90</v>
      </c>
      <c r="D41" s="57"/>
      <c r="E41" s="57"/>
      <c r="F41" s="57"/>
      <c r="G41" s="57">
        <v>90</v>
      </c>
      <c r="H41" s="57"/>
      <c r="I41" s="57"/>
      <c r="J41" s="56" t="s">
        <v>16</v>
      </c>
      <c r="K41" s="62"/>
      <c r="L41" s="62"/>
      <c r="M41" s="62"/>
      <c r="N41" s="57"/>
      <c r="O41" s="57"/>
      <c r="P41" s="57"/>
      <c r="Q41" s="57"/>
      <c r="R41" s="33"/>
      <c r="S41" s="33"/>
      <c r="T41" s="33"/>
      <c r="U41" s="33"/>
      <c r="V41" s="33"/>
      <c r="W41" s="33"/>
      <c r="X41" s="33"/>
      <c r="Y41" s="33"/>
      <c r="Z41" s="33"/>
      <c r="AA41" s="33"/>
      <c r="AB41" s="33"/>
      <c r="AC41" s="33"/>
    </row>
    <row r="42" spans="1:29" s="49" customFormat="1" ht="34.5" customHeight="1">
      <c r="A42" s="55">
        <v>38824</v>
      </c>
      <c r="B42" s="56" t="s">
        <v>219</v>
      </c>
      <c r="C42" s="57">
        <v>70</v>
      </c>
      <c r="D42" s="57"/>
      <c r="E42" s="57"/>
      <c r="F42" s="57"/>
      <c r="G42" s="57"/>
      <c r="H42" s="57"/>
      <c r="I42" s="57">
        <v>70</v>
      </c>
      <c r="J42" s="56" t="s">
        <v>248</v>
      </c>
      <c r="K42" s="62"/>
      <c r="L42" s="62"/>
      <c r="M42" s="62"/>
      <c r="N42" s="57"/>
      <c r="O42" s="57"/>
      <c r="P42" s="57"/>
      <c r="Q42" s="57"/>
      <c r="R42" s="33"/>
      <c r="S42" s="33"/>
      <c r="T42" s="33"/>
      <c r="U42" s="33"/>
      <c r="V42" s="33"/>
      <c r="W42" s="33"/>
      <c r="X42" s="33"/>
      <c r="Y42" s="33"/>
      <c r="Z42" s="33"/>
      <c r="AA42" s="33"/>
      <c r="AB42" s="33"/>
      <c r="AC42" s="33"/>
    </row>
    <row r="43" spans="1:29" s="41" customFormat="1" ht="34.5" customHeight="1">
      <c r="A43" s="58">
        <v>38841</v>
      </c>
      <c r="B43" s="59" t="s">
        <v>220</v>
      </c>
      <c r="C43" s="60">
        <v>-24.37</v>
      </c>
      <c r="D43" s="64" t="s">
        <v>56</v>
      </c>
      <c r="E43" s="62"/>
      <c r="F43" s="62"/>
      <c r="G43" s="62" t="s">
        <v>4</v>
      </c>
      <c r="H43" s="62"/>
      <c r="I43" s="60">
        <v>-24.37</v>
      </c>
      <c r="J43" s="63" t="s">
        <v>262</v>
      </c>
      <c r="K43" s="62"/>
      <c r="L43" s="62"/>
      <c r="M43" s="62"/>
      <c r="N43" s="57"/>
      <c r="O43" s="57"/>
      <c r="P43" s="57"/>
      <c r="Q43" s="57"/>
      <c r="R43" s="33"/>
      <c r="S43" s="33"/>
      <c r="T43" s="33"/>
      <c r="U43" s="33"/>
      <c r="V43" s="33"/>
      <c r="W43" s="33"/>
      <c r="X43" s="33"/>
      <c r="Y43" s="33"/>
      <c r="Z43" s="33"/>
      <c r="AA43" s="33"/>
      <c r="AB43" s="33"/>
      <c r="AC43" s="33"/>
    </row>
    <row r="44" spans="1:29" s="41" customFormat="1" ht="34.5" customHeight="1">
      <c r="A44" s="58">
        <v>38841</v>
      </c>
      <c r="B44" s="59" t="s">
        <v>220</v>
      </c>
      <c r="C44" s="60">
        <v>-62.79</v>
      </c>
      <c r="D44" s="64" t="s">
        <v>56</v>
      </c>
      <c r="E44" s="62"/>
      <c r="F44" s="62"/>
      <c r="G44" s="60">
        <v>-62.79</v>
      </c>
      <c r="H44" s="62"/>
      <c r="I44" s="62"/>
      <c r="J44" s="63" t="s">
        <v>264</v>
      </c>
      <c r="K44" s="62"/>
      <c r="L44" s="62"/>
      <c r="M44" s="62"/>
      <c r="N44" s="57"/>
      <c r="O44" s="57"/>
      <c r="P44" s="57"/>
      <c r="Q44" s="57"/>
      <c r="R44" s="33"/>
      <c r="S44" s="33"/>
      <c r="T44" s="33"/>
      <c r="U44" s="33"/>
      <c r="V44" s="33"/>
      <c r="W44" s="33"/>
      <c r="X44" s="33"/>
      <c r="Y44" s="33"/>
      <c r="Z44" s="33"/>
      <c r="AA44" s="33"/>
      <c r="AB44" s="33"/>
      <c r="AC44" s="33"/>
    </row>
    <row r="45" spans="1:29" s="41" customFormat="1" ht="34.5" customHeight="1">
      <c r="A45" s="58">
        <v>38844</v>
      </c>
      <c r="B45" s="59" t="s">
        <v>220</v>
      </c>
      <c r="C45" s="60">
        <v>-41.82</v>
      </c>
      <c r="D45" s="64" t="s">
        <v>57</v>
      </c>
      <c r="E45" s="62"/>
      <c r="F45" s="62"/>
      <c r="G45" s="62"/>
      <c r="H45" s="62"/>
      <c r="I45" s="60">
        <v>-41.82</v>
      </c>
      <c r="J45" s="63" t="s">
        <v>265</v>
      </c>
      <c r="K45" s="62"/>
      <c r="L45" s="62"/>
      <c r="M45" s="62"/>
      <c r="N45" s="57"/>
      <c r="O45" s="57"/>
      <c r="P45" s="57"/>
      <c r="Q45" s="57"/>
      <c r="R45" s="33"/>
      <c r="S45" s="33"/>
      <c r="T45" s="33"/>
      <c r="U45" s="33"/>
      <c r="V45" s="33"/>
      <c r="W45" s="33"/>
      <c r="X45" s="33"/>
      <c r="Y45" s="33"/>
      <c r="Z45" s="33"/>
      <c r="AA45" s="33"/>
      <c r="AB45" s="33"/>
      <c r="AC45" s="33"/>
    </row>
    <row r="46" spans="1:29" s="41" customFormat="1" ht="34.5" customHeight="1">
      <c r="A46" s="58">
        <v>38844</v>
      </c>
      <c r="B46" s="59" t="s">
        <v>220</v>
      </c>
      <c r="C46" s="60">
        <v>-25</v>
      </c>
      <c r="D46" s="64" t="s">
        <v>58</v>
      </c>
      <c r="E46" s="62"/>
      <c r="F46" s="62"/>
      <c r="G46" s="62" t="s">
        <v>4</v>
      </c>
      <c r="H46" s="62"/>
      <c r="I46" s="60">
        <v>-25</v>
      </c>
      <c r="J46" s="63" t="s">
        <v>97</v>
      </c>
      <c r="K46" s="62"/>
      <c r="L46" s="62"/>
      <c r="M46" s="62"/>
      <c r="N46" s="57"/>
      <c r="O46" s="57"/>
      <c r="P46" s="57"/>
      <c r="Q46" s="57"/>
      <c r="R46" s="33"/>
      <c r="S46" s="33"/>
      <c r="T46" s="33"/>
      <c r="U46" s="33"/>
      <c r="V46" s="33"/>
      <c r="W46" s="33"/>
      <c r="X46" s="33"/>
      <c r="Y46" s="33"/>
      <c r="Z46" s="33"/>
      <c r="AA46" s="33"/>
      <c r="AB46" s="33"/>
      <c r="AC46" s="33"/>
    </row>
    <row r="47" spans="1:29" s="41" customFormat="1" ht="34.5" customHeight="1">
      <c r="A47" s="58">
        <v>38844</v>
      </c>
      <c r="B47" s="59" t="s">
        <v>220</v>
      </c>
      <c r="C47" s="60">
        <v>-100</v>
      </c>
      <c r="D47" s="64" t="s">
        <v>59</v>
      </c>
      <c r="E47" s="62"/>
      <c r="F47" s="62"/>
      <c r="G47" s="60">
        <v>-100</v>
      </c>
      <c r="H47" s="62"/>
      <c r="I47" s="62" t="s">
        <v>4</v>
      </c>
      <c r="J47" s="63" t="s">
        <v>266</v>
      </c>
      <c r="K47" s="62"/>
      <c r="L47" s="62"/>
      <c r="M47" s="62"/>
      <c r="N47" s="57"/>
      <c r="O47" s="57"/>
      <c r="P47" s="57"/>
      <c r="Q47" s="57"/>
      <c r="R47" s="33"/>
      <c r="S47" s="33"/>
      <c r="T47" s="33"/>
      <c r="U47" s="33"/>
      <c r="V47" s="33"/>
      <c r="W47" s="33"/>
      <c r="X47" s="33"/>
      <c r="Y47" s="33"/>
      <c r="Z47" s="33"/>
      <c r="AA47" s="33"/>
      <c r="AB47" s="33"/>
      <c r="AC47" s="33"/>
    </row>
    <row r="48" spans="1:29" s="41" customFormat="1" ht="34.5" customHeight="1">
      <c r="A48" s="58">
        <v>38844</v>
      </c>
      <c r="B48" s="59" t="s">
        <v>220</v>
      </c>
      <c r="C48" s="60">
        <v>-1000</v>
      </c>
      <c r="D48" s="64" t="s">
        <v>60</v>
      </c>
      <c r="E48" s="62"/>
      <c r="F48" s="62"/>
      <c r="G48" s="70"/>
      <c r="H48" s="62"/>
      <c r="I48" s="60">
        <v>-1000</v>
      </c>
      <c r="J48" s="63" t="s">
        <v>168</v>
      </c>
      <c r="K48" s="62"/>
      <c r="L48" s="62"/>
      <c r="M48" s="62"/>
      <c r="N48" s="57"/>
      <c r="O48" s="57"/>
      <c r="P48" s="57"/>
      <c r="Q48" s="57"/>
      <c r="R48" s="33"/>
      <c r="S48" s="33"/>
      <c r="T48" s="33"/>
      <c r="U48" s="33"/>
      <c r="V48" s="33"/>
      <c r="W48" s="33"/>
      <c r="X48" s="33"/>
      <c r="Y48" s="33"/>
      <c r="Z48" s="33"/>
      <c r="AA48" s="33"/>
      <c r="AB48" s="33"/>
      <c r="AC48" s="33"/>
    </row>
    <row r="49" spans="1:29" s="49" customFormat="1" ht="34.5" customHeight="1">
      <c r="A49" s="55">
        <v>38849</v>
      </c>
      <c r="B49" s="56" t="s">
        <v>219</v>
      </c>
      <c r="C49" s="57">
        <v>2000</v>
      </c>
      <c r="D49" s="57"/>
      <c r="E49" s="57"/>
      <c r="F49" s="57"/>
      <c r="G49" s="57">
        <v>2000</v>
      </c>
      <c r="H49" s="57"/>
      <c r="I49" s="57" t="s">
        <v>4</v>
      </c>
      <c r="J49" s="56" t="s">
        <v>132</v>
      </c>
      <c r="K49" s="62"/>
      <c r="L49" s="62"/>
      <c r="M49" s="62"/>
      <c r="N49" s="57"/>
      <c r="O49" s="57"/>
      <c r="P49" s="57"/>
      <c r="Q49" s="57"/>
      <c r="R49" s="33"/>
      <c r="S49" s="33"/>
      <c r="T49" s="33"/>
      <c r="U49" s="33"/>
      <c r="V49" s="33"/>
      <c r="W49" s="33"/>
      <c r="X49" s="33"/>
      <c r="Y49" s="33"/>
      <c r="Z49" s="33"/>
      <c r="AA49" s="33"/>
      <c r="AB49" s="33"/>
      <c r="AC49" s="33"/>
    </row>
    <row r="50" spans="1:29" s="49" customFormat="1" ht="34.5" customHeight="1">
      <c r="A50" s="55">
        <v>38861</v>
      </c>
      <c r="B50" s="56" t="s">
        <v>219</v>
      </c>
      <c r="C50" s="57">
        <v>245</v>
      </c>
      <c r="D50" s="57"/>
      <c r="E50" s="57">
        <v>50</v>
      </c>
      <c r="F50" s="57" t="s">
        <v>4</v>
      </c>
      <c r="G50" s="57" t="s">
        <v>4</v>
      </c>
      <c r="H50" s="57" t="s">
        <v>4</v>
      </c>
      <c r="I50" s="57">
        <v>195</v>
      </c>
      <c r="J50" s="56" t="s">
        <v>21</v>
      </c>
      <c r="K50" s="62"/>
      <c r="L50" s="62"/>
      <c r="M50" s="62"/>
      <c r="N50" s="57"/>
      <c r="O50" s="57"/>
      <c r="P50" s="57"/>
      <c r="Q50" s="57"/>
      <c r="R50" s="33"/>
      <c r="S50" s="33"/>
      <c r="T50" s="33"/>
      <c r="U50" s="33"/>
      <c r="V50" s="33"/>
      <c r="W50" s="33"/>
      <c r="X50" s="33"/>
      <c r="Y50" s="33"/>
      <c r="Z50" s="33"/>
      <c r="AA50" s="33"/>
      <c r="AB50" s="33"/>
      <c r="AC50" s="33"/>
    </row>
    <row r="51" spans="1:29" s="41" customFormat="1" ht="34.5" customHeight="1">
      <c r="A51" s="58">
        <v>38869</v>
      </c>
      <c r="B51" s="59" t="s">
        <v>220</v>
      </c>
      <c r="C51" s="60">
        <v>-131.4</v>
      </c>
      <c r="D51" s="64" t="s">
        <v>61</v>
      </c>
      <c r="E51" s="62"/>
      <c r="F51" s="62"/>
      <c r="G51" s="62"/>
      <c r="H51" s="62"/>
      <c r="I51" s="60">
        <v>-131.4</v>
      </c>
      <c r="J51" s="63" t="s">
        <v>267</v>
      </c>
      <c r="K51" s="62"/>
      <c r="L51" s="62"/>
      <c r="M51" s="62"/>
      <c r="N51" s="57"/>
      <c r="O51" s="57"/>
      <c r="P51" s="57"/>
      <c r="Q51" s="57"/>
      <c r="R51" s="33"/>
      <c r="S51" s="33"/>
      <c r="T51" s="33"/>
      <c r="U51" s="33"/>
      <c r="V51" s="33"/>
      <c r="W51" s="33"/>
      <c r="X51" s="33"/>
      <c r="Y51" s="33"/>
      <c r="Z51" s="33"/>
      <c r="AA51" s="33"/>
      <c r="AB51" s="33"/>
      <c r="AC51" s="33"/>
    </row>
    <row r="52" spans="1:29" s="41" customFormat="1" ht="34.5" customHeight="1">
      <c r="A52" s="58">
        <v>38869</v>
      </c>
      <c r="B52" s="59" t="s">
        <v>220</v>
      </c>
      <c r="C52" s="60">
        <v>-24.37</v>
      </c>
      <c r="D52" s="64" t="s">
        <v>62</v>
      </c>
      <c r="E52" s="62"/>
      <c r="F52" s="62"/>
      <c r="G52" s="62"/>
      <c r="H52" s="62"/>
      <c r="I52" s="60">
        <v>-24.37</v>
      </c>
      <c r="J52" s="63" t="s">
        <v>261</v>
      </c>
      <c r="K52" s="62"/>
      <c r="L52" s="62"/>
      <c r="M52" s="62"/>
      <c r="N52" s="57"/>
      <c r="O52" s="57"/>
      <c r="P52" s="57"/>
      <c r="Q52" s="57"/>
      <c r="R52" s="33"/>
      <c r="S52" s="33"/>
      <c r="T52" s="33"/>
      <c r="U52" s="33"/>
      <c r="V52" s="33"/>
      <c r="W52" s="33"/>
      <c r="X52" s="33"/>
      <c r="Y52" s="33"/>
      <c r="Z52" s="33"/>
      <c r="AA52" s="33"/>
      <c r="AB52" s="33"/>
      <c r="AC52" s="33"/>
    </row>
    <row r="53" spans="1:29" s="41" customFormat="1" ht="34.5" customHeight="1">
      <c r="A53" s="58">
        <v>38897</v>
      </c>
      <c r="B53" s="59" t="s">
        <v>220</v>
      </c>
      <c r="C53" s="60">
        <v>-23.7</v>
      </c>
      <c r="D53" s="64" t="s">
        <v>63</v>
      </c>
      <c r="E53" s="62" t="s">
        <v>4</v>
      </c>
      <c r="F53" s="62"/>
      <c r="G53" s="62"/>
      <c r="H53" s="62"/>
      <c r="I53" s="60">
        <v>-23.7</v>
      </c>
      <c r="J53" s="63" t="s">
        <v>261</v>
      </c>
      <c r="K53" s="62"/>
      <c r="L53" s="62"/>
      <c r="M53" s="62"/>
      <c r="N53" s="57"/>
      <c r="O53" s="57"/>
      <c r="P53" s="57"/>
      <c r="Q53" s="57"/>
      <c r="R53" s="33"/>
      <c r="S53" s="33"/>
      <c r="T53" s="33"/>
      <c r="U53" s="33"/>
      <c r="V53" s="33"/>
      <c r="W53" s="33"/>
      <c r="X53" s="33"/>
      <c r="Y53" s="33"/>
      <c r="Z53" s="33"/>
      <c r="AA53" s="33"/>
      <c r="AB53" s="33"/>
      <c r="AC53" s="33"/>
    </row>
    <row r="54" spans="1:29" s="41" customFormat="1" ht="34.5" customHeight="1">
      <c r="A54" s="58">
        <v>38897</v>
      </c>
      <c r="B54" s="59" t="s">
        <v>220</v>
      </c>
      <c r="C54" s="60">
        <v>-552.48</v>
      </c>
      <c r="D54" s="64" t="s">
        <v>64</v>
      </c>
      <c r="E54" s="62"/>
      <c r="F54" s="62"/>
      <c r="G54" s="60">
        <v>-552.48</v>
      </c>
      <c r="H54" s="62" t="s">
        <v>4</v>
      </c>
      <c r="I54" s="62" t="s">
        <v>4</v>
      </c>
      <c r="J54" s="63" t="s">
        <v>129</v>
      </c>
      <c r="K54" s="62"/>
      <c r="L54" s="62"/>
      <c r="M54" s="62"/>
      <c r="N54" s="57"/>
      <c r="O54" s="57"/>
      <c r="P54" s="57"/>
      <c r="Q54" s="57"/>
      <c r="R54" s="33"/>
      <c r="S54" s="33"/>
      <c r="T54" s="33"/>
      <c r="U54" s="33"/>
      <c r="V54" s="33"/>
      <c r="W54" s="33"/>
      <c r="X54" s="33"/>
      <c r="Y54" s="33"/>
      <c r="Z54" s="33"/>
      <c r="AA54" s="33"/>
      <c r="AB54" s="33"/>
      <c r="AC54" s="33"/>
    </row>
    <row r="55" spans="1:29" s="41" customFormat="1" ht="34.5" customHeight="1">
      <c r="A55" s="58">
        <v>38897</v>
      </c>
      <c r="B55" s="59" t="s">
        <v>220</v>
      </c>
      <c r="C55" s="60">
        <v>-24.92</v>
      </c>
      <c r="D55" s="64" t="s">
        <v>64</v>
      </c>
      <c r="E55" s="62" t="s">
        <v>4</v>
      </c>
      <c r="F55" s="62" t="s">
        <v>4</v>
      </c>
      <c r="G55" s="60">
        <v>-24.92</v>
      </c>
      <c r="H55" s="62"/>
      <c r="I55" s="62"/>
      <c r="J55" s="63" t="s">
        <v>130</v>
      </c>
      <c r="K55" s="62"/>
      <c r="L55" s="62"/>
      <c r="M55" s="62"/>
      <c r="N55" s="57"/>
      <c r="O55" s="57"/>
      <c r="P55" s="57"/>
      <c r="Q55" s="57"/>
      <c r="R55" s="33"/>
      <c r="S55" s="33"/>
      <c r="T55" s="33"/>
      <c r="U55" s="33"/>
      <c r="V55" s="33"/>
      <c r="W55" s="33"/>
      <c r="X55" s="33"/>
      <c r="Y55" s="33"/>
      <c r="Z55" s="33"/>
      <c r="AA55" s="33"/>
      <c r="AB55" s="33"/>
      <c r="AC55" s="33"/>
    </row>
    <row r="56" spans="1:29" s="41" customFormat="1" ht="34.5" customHeight="1">
      <c r="A56" s="58">
        <v>38897</v>
      </c>
      <c r="B56" s="59" t="s">
        <v>220</v>
      </c>
      <c r="C56" s="60">
        <v>-1246.76</v>
      </c>
      <c r="D56" s="64" t="s">
        <v>65</v>
      </c>
      <c r="E56" s="62" t="s">
        <v>4</v>
      </c>
      <c r="F56" s="62"/>
      <c r="G56" s="60">
        <v>-1246.76</v>
      </c>
      <c r="H56" s="62"/>
      <c r="I56" s="62"/>
      <c r="J56" s="63" t="s">
        <v>66</v>
      </c>
      <c r="K56" s="62"/>
      <c r="L56" s="62"/>
      <c r="M56" s="62"/>
      <c r="N56" s="57"/>
      <c r="O56" s="57"/>
      <c r="P56" s="57"/>
      <c r="Q56" s="57"/>
      <c r="R56" s="33"/>
      <c r="S56" s="33"/>
      <c r="T56" s="33"/>
      <c r="U56" s="33"/>
      <c r="V56" s="33"/>
      <c r="W56" s="33"/>
      <c r="X56" s="33"/>
      <c r="Y56" s="33"/>
      <c r="Z56" s="33"/>
      <c r="AA56" s="33"/>
      <c r="AB56" s="33"/>
      <c r="AC56" s="33"/>
    </row>
    <row r="57" spans="1:29" s="41" customFormat="1" ht="34.5" customHeight="1">
      <c r="A57" s="58">
        <v>38897</v>
      </c>
      <c r="B57" s="59" t="s">
        <v>220</v>
      </c>
      <c r="C57" s="60">
        <v>-53.59</v>
      </c>
      <c r="D57" s="64" t="s">
        <v>67</v>
      </c>
      <c r="E57" s="62"/>
      <c r="F57" s="62"/>
      <c r="G57" s="60">
        <v>-53.59</v>
      </c>
      <c r="H57" s="62"/>
      <c r="I57" s="62" t="s">
        <v>4</v>
      </c>
      <c r="J57" s="63" t="s">
        <v>68</v>
      </c>
      <c r="K57" s="62"/>
      <c r="L57" s="62"/>
      <c r="M57" s="62"/>
      <c r="N57" s="57"/>
      <c r="O57" s="57"/>
      <c r="P57" s="57"/>
      <c r="Q57" s="57"/>
      <c r="R57" s="33"/>
      <c r="S57" s="33"/>
      <c r="T57" s="33"/>
      <c r="U57" s="33"/>
      <c r="V57" s="33"/>
      <c r="W57" s="33"/>
      <c r="X57" s="33"/>
      <c r="Y57" s="33"/>
      <c r="Z57" s="33"/>
      <c r="AA57" s="33"/>
      <c r="AB57" s="33"/>
      <c r="AC57" s="33"/>
    </row>
    <row r="58" spans="1:29" s="41" customFormat="1" ht="34.5" customHeight="1">
      <c r="A58" s="58">
        <v>38897</v>
      </c>
      <c r="B58" s="59" t="s">
        <v>220</v>
      </c>
      <c r="C58" s="60">
        <v>-282.99</v>
      </c>
      <c r="D58" s="64" t="s">
        <v>69</v>
      </c>
      <c r="E58" s="62"/>
      <c r="F58" s="62"/>
      <c r="G58" s="62"/>
      <c r="H58" s="62" t="s">
        <v>4</v>
      </c>
      <c r="I58" s="60">
        <v>-282.99</v>
      </c>
      <c r="J58" s="63" t="s">
        <v>100</v>
      </c>
      <c r="K58" s="62"/>
      <c r="L58" s="62"/>
      <c r="M58" s="62"/>
      <c r="N58" s="57"/>
      <c r="O58" s="57"/>
      <c r="P58" s="57"/>
      <c r="Q58" s="57"/>
      <c r="R58" s="33"/>
      <c r="S58" s="33"/>
      <c r="T58" s="33"/>
      <c r="U58" s="33"/>
      <c r="V58" s="33"/>
      <c r="W58" s="33"/>
      <c r="X58" s="33"/>
      <c r="Y58" s="33"/>
      <c r="Z58" s="33"/>
      <c r="AA58" s="33"/>
      <c r="AB58" s="33"/>
      <c r="AC58" s="33"/>
    </row>
    <row r="59" spans="1:29" s="49" customFormat="1" ht="34.5" customHeight="1">
      <c r="A59" s="55">
        <v>38902</v>
      </c>
      <c r="B59" s="56" t="s">
        <v>219</v>
      </c>
      <c r="C59" s="57">
        <v>130</v>
      </c>
      <c r="D59" s="57"/>
      <c r="E59" s="57"/>
      <c r="F59" s="57"/>
      <c r="G59" s="57"/>
      <c r="H59" s="57"/>
      <c r="I59" s="57">
        <v>130</v>
      </c>
      <c r="J59" s="56" t="s">
        <v>11</v>
      </c>
      <c r="K59" s="62"/>
      <c r="L59" s="62"/>
      <c r="M59" s="62"/>
      <c r="N59" s="57"/>
      <c r="O59" s="57"/>
      <c r="P59" s="57"/>
      <c r="Q59" s="57"/>
      <c r="R59" s="33"/>
      <c r="S59" s="33"/>
      <c r="T59" s="33"/>
      <c r="U59" s="33"/>
      <c r="V59" s="33"/>
      <c r="W59" s="33"/>
      <c r="X59" s="33"/>
      <c r="Y59" s="33"/>
      <c r="Z59" s="33"/>
      <c r="AA59" s="33"/>
      <c r="AB59" s="33"/>
      <c r="AC59" s="33"/>
    </row>
    <row r="60" spans="1:29" s="49" customFormat="1" ht="34.5" customHeight="1">
      <c r="A60" s="55">
        <v>38922</v>
      </c>
      <c r="B60" s="56" t="s">
        <v>219</v>
      </c>
      <c r="C60" s="57">
        <v>333</v>
      </c>
      <c r="D60" s="57"/>
      <c r="E60" s="57"/>
      <c r="F60" s="57"/>
      <c r="G60" s="57">
        <v>333</v>
      </c>
      <c r="H60" s="57"/>
      <c r="I60" s="57"/>
      <c r="J60" s="56" t="s">
        <v>16</v>
      </c>
      <c r="K60" s="62"/>
      <c r="L60" s="62"/>
      <c r="M60" s="62"/>
      <c r="N60" s="57"/>
      <c r="O60" s="57"/>
      <c r="P60" s="57"/>
      <c r="Q60" s="57"/>
      <c r="R60" s="33"/>
      <c r="S60" s="33"/>
      <c r="T60" s="33"/>
      <c r="U60" s="33"/>
      <c r="V60" s="33"/>
      <c r="W60" s="33"/>
      <c r="X60" s="33"/>
      <c r="Y60" s="33"/>
      <c r="Z60" s="33"/>
      <c r="AA60" s="33"/>
      <c r="AB60" s="33"/>
      <c r="AC60" s="33"/>
    </row>
    <row r="61" spans="1:29" s="49" customFormat="1" ht="34.5" customHeight="1">
      <c r="A61" s="55">
        <v>38923</v>
      </c>
      <c r="B61" s="56" t="s">
        <v>219</v>
      </c>
      <c r="C61" s="57">
        <v>75</v>
      </c>
      <c r="D61" s="57"/>
      <c r="E61" s="57"/>
      <c r="F61" s="57"/>
      <c r="G61" s="57"/>
      <c r="H61" s="57"/>
      <c r="I61" s="57">
        <v>75</v>
      </c>
      <c r="J61" s="56" t="s">
        <v>248</v>
      </c>
      <c r="K61" s="62"/>
      <c r="L61" s="62"/>
      <c r="M61" s="62"/>
      <c r="N61" s="57"/>
      <c r="O61" s="57"/>
      <c r="P61" s="57"/>
      <c r="Q61" s="57"/>
      <c r="R61" s="33"/>
      <c r="S61" s="33"/>
      <c r="T61" s="33"/>
      <c r="U61" s="33"/>
      <c r="V61" s="33"/>
      <c r="W61" s="33"/>
      <c r="X61" s="33"/>
      <c r="Y61" s="33"/>
      <c r="Z61" s="33"/>
      <c r="AA61" s="33"/>
      <c r="AB61" s="33"/>
      <c r="AC61" s="33"/>
    </row>
    <row r="62" spans="1:29" s="49" customFormat="1" ht="34.5" customHeight="1">
      <c r="A62" s="55">
        <v>38941</v>
      </c>
      <c r="B62" s="56" t="s">
        <v>219</v>
      </c>
      <c r="C62" s="57">
        <v>65</v>
      </c>
      <c r="D62" s="57"/>
      <c r="E62" s="57"/>
      <c r="F62" s="57"/>
      <c r="G62" s="57"/>
      <c r="H62" s="57"/>
      <c r="I62" s="57">
        <v>65</v>
      </c>
      <c r="J62" s="56" t="s">
        <v>11</v>
      </c>
      <c r="K62" s="62"/>
      <c r="L62" s="62"/>
      <c r="M62" s="62"/>
      <c r="N62" s="57"/>
      <c r="O62" s="57"/>
      <c r="P62" s="57"/>
      <c r="Q62" s="57"/>
      <c r="R62" s="33"/>
      <c r="S62" s="33"/>
      <c r="T62" s="33"/>
      <c r="U62" s="33"/>
      <c r="V62" s="33"/>
      <c r="W62" s="33"/>
      <c r="X62" s="33"/>
      <c r="Y62" s="33"/>
      <c r="Z62" s="33"/>
      <c r="AA62" s="33"/>
      <c r="AB62" s="33"/>
      <c r="AC62" s="33"/>
    </row>
    <row r="63" spans="1:29" s="41" customFormat="1" ht="34.5" customHeight="1">
      <c r="A63" s="58">
        <v>38942</v>
      </c>
      <c r="B63" s="59" t="s">
        <v>220</v>
      </c>
      <c r="C63" s="60">
        <v>-1300</v>
      </c>
      <c r="D63" s="64" t="s">
        <v>70</v>
      </c>
      <c r="E63" s="62"/>
      <c r="F63" s="60">
        <v>-1300</v>
      </c>
      <c r="G63" s="62" t="s">
        <v>4</v>
      </c>
      <c r="H63" s="62" t="s">
        <v>4</v>
      </c>
      <c r="I63" s="62" t="s">
        <v>4</v>
      </c>
      <c r="J63" s="63" t="s">
        <v>268</v>
      </c>
      <c r="K63" s="62"/>
      <c r="L63" s="62"/>
      <c r="M63" s="62"/>
      <c r="N63" s="57"/>
      <c r="O63" s="57"/>
      <c r="P63" s="57"/>
      <c r="Q63" s="57"/>
      <c r="R63" s="33"/>
      <c r="S63" s="33"/>
      <c r="T63" s="33"/>
      <c r="U63" s="33"/>
      <c r="V63" s="33"/>
      <c r="W63" s="33"/>
      <c r="X63" s="33"/>
      <c r="Y63" s="33"/>
      <c r="Z63" s="33"/>
      <c r="AA63" s="33"/>
      <c r="AB63" s="33"/>
      <c r="AC63" s="33"/>
    </row>
    <row r="64" spans="1:29" s="41" customFormat="1" ht="34.5" customHeight="1">
      <c r="A64" s="58">
        <v>38942</v>
      </c>
      <c r="B64" s="59" t="s">
        <v>220</v>
      </c>
      <c r="C64" s="60">
        <v>-250</v>
      </c>
      <c r="D64" s="64" t="s">
        <v>71</v>
      </c>
      <c r="E64" s="62"/>
      <c r="F64" s="60">
        <v>-250</v>
      </c>
      <c r="G64" s="62" t="s">
        <v>4</v>
      </c>
      <c r="H64" s="62" t="s">
        <v>4</v>
      </c>
      <c r="I64" s="62" t="s">
        <v>4</v>
      </c>
      <c r="J64" s="63" t="s">
        <v>87</v>
      </c>
      <c r="K64" s="62"/>
      <c r="L64" s="62"/>
      <c r="M64" s="62"/>
      <c r="N64" s="57"/>
      <c r="O64" s="57"/>
      <c r="P64" s="57"/>
      <c r="Q64" s="57"/>
      <c r="R64" s="33"/>
      <c r="S64" s="33"/>
      <c r="T64" s="33"/>
      <c r="U64" s="33"/>
      <c r="V64" s="33"/>
      <c r="W64" s="33"/>
      <c r="X64" s="33"/>
      <c r="Y64" s="33"/>
      <c r="Z64" s="33"/>
      <c r="AA64" s="33"/>
      <c r="AB64" s="33"/>
      <c r="AC64" s="33"/>
    </row>
    <row r="65" spans="1:29" s="41" customFormat="1" ht="34.5" customHeight="1">
      <c r="A65" s="58">
        <v>38942</v>
      </c>
      <c r="B65" s="59" t="s">
        <v>220</v>
      </c>
      <c r="C65" s="60">
        <v>-664.11</v>
      </c>
      <c r="D65" s="64" t="s">
        <v>72</v>
      </c>
      <c r="E65" s="62"/>
      <c r="F65" s="60">
        <v>-664.11</v>
      </c>
      <c r="G65" s="62" t="s">
        <v>4</v>
      </c>
      <c r="H65" s="62" t="s">
        <v>4</v>
      </c>
      <c r="I65" s="62" t="s">
        <v>4</v>
      </c>
      <c r="J65" s="63" t="s">
        <v>88</v>
      </c>
      <c r="K65" s="62"/>
      <c r="L65" s="62"/>
      <c r="M65" s="62"/>
      <c r="N65" s="57"/>
      <c r="O65" s="57"/>
      <c r="P65" s="57"/>
      <c r="Q65" s="57"/>
      <c r="R65" s="33"/>
      <c r="S65" s="33"/>
      <c r="T65" s="33"/>
      <c r="U65" s="33"/>
      <c r="V65" s="33"/>
      <c r="W65" s="33"/>
      <c r="X65" s="33"/>
      <c r="Y65" s="33"/>
      <c r="Z65" s="33"/>
      <c r="AA65" s="33"/>
      <c r="AB65" s="33"/>
      <c r="AC65" s="33"/>
    </row>
    <row r="66" spans="1:17" ht="34.5" customHeight="1">
      <c r="A66" s="52" t="s">
        <v>332</v>
      </c>
      <c r="B66" s="52" t="s">
        <v>218</v>
      </c>
      <c r="C66" s="53" t="s">
        <v>182</v>
      </c>
      <c r="D66" s="53" t="s">
        <v>333</v>
      </c>
      <c r="E66" s="54" t="s">
        <v>331</v>
      </c>
      <c r="F66" s="54" t="s">
        <v>334</v>
      </c>
      <c r="G66" s="54" t="s">
        <v>318</v>
      </c>
      <c r="H66" s="54" t="s">
        <v>198</v>
      </c>
      <c r="I66" s="54" t="s">
        <v>335</v>
      </c>
      <c r="J66" s="54" t="s">
        <v>0</v>
      </c>
      <c r="K66" s="84" t="s">
        <v>310</v>
      </c>
      <c r="L66" s="84" t="s">
        <v>309</v>
      </c>
      <c r="M66" s="84" t="s">
        <v>308</v>
      </c>
      <c r="N66" s="85" t="s">
        <v>163</v>
      </c>
      <c r="O66" s="85" t="s">
        <v>326</v>
      </c>
      <c r="P66" s="85" t="s">
        <v>328</v>
      </c>
      <c r="Q66" s="85" t="s">
        <v>327</v>
      </c>
    </row>
    <row r="67" spans="1:17" ht="34.5" customHeight="1">
      <c r="A67" s="52" t="s">
        <v>332</v>
      </c>
      <c r="B67" s="52" t="s">
        <v>218</v>
      </c>
      <c r="C67" s="53" t="s">
        <v>182</v>
      </c>
      <c r="D67" s="53" t="s">
        <v>333</v>
      </c>
      <c r="E67" s="54" t="s">
        <v>331</v>
      </c>
      <c r="F67" s="54" t="s">
        <v>334</v>
      </c>
      <c r="G67" s="54" t="s">
        <v>318</v>
      </c>
      <c r="H67" s="54" t="s">
        <v>198</v>
      </c>
      <c r="I67" s="54" t="s">
        <v>335</v>
      </c>
      <c r="J67" s="54" t="s">
        <v>0</v>
      </c>
      <c r="K67" s="84" t="s">
        <v>310</v>
      </c>
      <c r="L67" s="84" t="s">
        <v>309</v>
      </c>
      <c r="M67" s="84" t="s">
        <v>308</v>
      </c>
      <c r="N67" s="85" t="s">
        <v>163</v>
      </c>
      <c r="O67" s="85" t="s">
        <v>326</v>
      </c>
      <c r="P67" s="85" t="s">
        <v>328</v>
      </c>
      <c r="Q67" s="85" t="s">
        <v>327</v>
      </c>
    </row>
    <row r="68" spans="1:29" s="41" customFormat="1" ht="34.5" customHeight="1">
      <c r="A68" s="58">
        <v>38942</v>
      </c>
      <c r="B68" s="59" t="s">
        <v>220</v>
      </c>
      <c r="C68" s="60">
        <v>-200</v>
      </c>
      <c r="D68" s="64" t="s">
        <v>73</v>
      </c>
      <c r="E68" s="62"/>
      <c r="F68" s="60">
        <v>-200</v>
      </c>
      <c r="G68" s="62" t="s">
        <v>4</v>
      </c>
      <c r="H68" s="62" t="s">
        <v>4</v>
      </c>
      <c r="I68" s="62" t="s">
        <v>4</v>
      </c>
      <c r="J68" s="63" t="s">
        <v>89</v>
      </c>
      <c r="K68" s="62"/>
      <c r="L68" s="62"/>
      <c r="M68" s="62"/>
      <c r="N68" s="57"/>
      <c r="O68" s="57"/>
      <c r="P68" s="57"/>
      <c r="Q68" s="57"/>
      <c r="R68" s="33"/>
      <c r="S68" s="33"/>
      <c r="T68" s="33"/>
      <c r="U68" s="33"/>
      <c r="V68" s="33"/>
      <c r="W68" s="33"/>
      <c r="X68" s="33"/>
      <c r="Y68" s="33"/>
      <c r="Z68" s="33"/>
      <c r="AA68" s="33"/>
      <c r="AB68" s="33"/>
      <c r="AC68" s="33"/>
    </row>
    <row r="69" spans="1:29" s="49" customFormat="1" ht="34.5" customHeight="1">
      <c r="A69" s="55">
        <v>38952</v>
      </c>
      <c r="B69" s="56" t="s">
        <v>219</v>
      </c>
      <c r="C69" s="57">
        <v>1152.5</v>
      </c>
      <c r="D69" s="57"/>
      <c r="E69" s="57"/>
      <c r="F69" s="57" t="s">
        <v>4</v>
      </c>
      <c r="G69" s="57">
        <v>820</v>
      </c>
      <c r="H69" s="57"/>
      <c r="I69" s="57">
        <v>332.5</v>
      </c>
      <c r="J69" s="56" t="s">
        <v>24</v>
      </c>
      <c r="K69" s="62"/>
      <c r="L69" s="62"/>
      <c r="M69" s="62"/>
      <c r="N69" s="57"/>
      <c r="O69" s="57"/>
      <c r="P69" s="57"/>
      <c r="Q69" s="57"/>
      <c r="R69" s="33"/>
      <c r="S69" s="33"/>
      <c r="T69" s="33"/>
      <c r="U69" s="33"/>
      <c r="V69" s="33"/>
      <c r="W69" s="33"/>
      <c r="X69" s="33"/>
      <c r="Y69" s="33"/>
      <c r="Z69" s="33"/>
      <c r="AA69" s="33"/>
      <c r="AB69" s="33"/>
      <c r="AC69" s="33"/>
    </row>
    <row r="70" spans="1:29" s="49" customFormat="1" ht="34.5" customHeight="1">
      <c r="A70" s="55">
        <v>38952</v>
      </c>
      <c r="B70" s="56" t="s">
        <v>219</v>
      </c>
      <c r="C70" s="57">
        <v>406.25</v>
      </c>
      <c r="D70" s="57"/>
      <c r="E70" s="57"/>
      <c r="F70" s="57">
        <v>175</v>
      </c>
      <c r="G70" s="57"/>
      <c r="H70" s="57"/>
      <c r="I70" s="57">
        <v>231.25</v>
      </c>
      <c r="J70" s="56" t="s">
        <v>22</v>
      </c>
      <c r="K70" s="62"/>
      <c r="L70" s="62"/>
      <c r="M70" s="62"/>
      <c r="N70" s="57"/>
      <c r="O70" s="57"/>
      <c r="P70" s="57"/>
      <c r="Q70" s="57"/>
      <c r="R70" s="33"/>
      <c r="S70" s="33"/>
      <c r="T70" s="33"/>
      <c r="U70" s="33"/>
      <c r="V70" s="33"/>
      <c r="W70" s="33"/>
      <c r="X70" s="33"/>
      <c r="Y70" s="33"/>
      <c r="Z70" s="33"/>
      <c r="AA70" s="33"/>
      <c r="AB70" s="33"/>
      <c r="AC70" s="33"/>
    </row>
    <row r="71" spans="1:29" s="41" customFormat="1" ht="34.5" customHeight="1">
      <c r="A71" s="58">
        <v>38984</v>
      </c>
      <c r="B71" s="59" t="s">
        <v>220</v>
      </c>
      <c r="C71" s="60">
        <v>-123.14</v>
      </c>
      <c r="D71" s="64" t="s">
        <v>74</v>
      </c>
      <c r="E71" s="62"/>
      <c r="F71" s="60">
        <v>-123.14</v>
      </c>
      <c r="G71" s="62" t="s">
        <v>4</v>
      </c>
      <c r="H71" s="62" t="s">
        <v>4</v>
      </c>
      <c r="I71" s="62" t="s">
        <v>4</v>
      </c>
      <c r="J71" s="63" t="s">
        <v>90</v>
      </c>
      <c r="K71" s="62"/>
      <c r="L71" s="62"/>
      <c r="M71" s="62"/>
      <c r="N71" s="57"/>
      <c r="O71" s="57"/>
      <c r="P71" s="57"/>
      <c r="Q71" s="57"/>
      <c r="R71" s="33"/>
      <c r="S71" s="33"/>
      <c r="T71" s="33"/>
      <c r="U71" s="33"/>
      <c r="V71" s="33"/>
      <c r="W71" s="33"/>
      <c r="X71" s="33"/>
      <c r="Y71" s="33"/>
      <c r="Z71" s="33"/>
      <c r="AA71" s="33"/>
      <c r="AB71" s="33"/>
      <c r="AC71" s="33"/>
    </row>
    <row r="72" spans="1:29" s="41" customFormat="1" ht="34.5" customHeight="1">
      <c r="A72" s="58">
        <v>38984</v>
      </c>
      <c r="B72" s="59" t="s">
        <v>220</v>
      </c>
      <c r="C72" s="60">
        <v>-181.65</v>
      </c>
      <c r="D72" s="64" t="s">
        <v>75</v>
      </c>
      <c r="E72" s="62"/>
      <c r="F72" s="62"/>
      <c r="G72" s="60">
        <v>-181.65</v>
      </c>
      <c r="H72" s="62" t="s">
        <v>4</v>
      </c>
      <c r="I72" s="62" t="s">
        <v>4</v>
      </c>
      <c r="J72" s="63" t="s">
        <v>91</v>
      </c>
      <c r="K72" s="62"/>
      <c r="L72" s="62"/>
      <c r="M72" s="62"/>
      <c r="N72" s="57"/>
      <c r="O72" s="57"/>
      <c r="P72" s="57"/>
      <c r="Q72" s="57"/>
      <c r="R72" s="33"/>
      <c r="S72" s="33"/>
      <c r="T72" s="33"/>
      <c r="U72" s="33"/>
      <c r="V72" s="33"/>
      <c r="W72" s="33"/>
      <c r="X72" s="33"/>
      <c r="Y72" s="33"/>
      <c r="Z72" s="33"/>
      <c r="AA72" s="33"/>
      <c r="AB72" s="33"/>
      <c r="AC72" s="33"/>
    </row>
    <row r="73" spans="1:29" s="41" customFormat="1" ht="34.5" customHeight="1">
      <c r="A73" s="58">
        <v>38984</v>
      </c>
      <c r="B73" s="59" t="s">
        <v>220</v>
      </c>
      <c r="C73" s="60">
        <v>-40</v>
      </c>
      <c r="D73" s="64" t="s">
        <v>76</v>
      </c>
      <c r="E73" s="62" t="s">
        <v>4</v>
      </c>
      <c r="F73" s="62"/>
      <c r="G73" s="60">
        <v>-40</v>
      </c>
      <c r="H73" s="62" t="s">
        <v>4</v>
      </c>
      <c r="I73" s="62" t="s">
        <v>4</v>
      </c>
      <c r="J73" s="63" t="s">
        <v>92</v>
      </c>
      <c r="K73" s="62"/>
      <c r="L73" s="62"/>
      <c r="M73" s="62"/>
      <c r="N73" s="57"/>
      <c r="O73" s="57"/>
      <c r="P73" s="57"/>
      <c r="Q73" s="57"/>
      <c r="R73" s="33"/>
      <c r="S73" s="33"/>
      <c r="T73" s="33"/>
      <c r="U73" s="33"/>
      <c r="V73" s="33"/>
      <c r="W73" s="33"/>
      <c r="X73" s="33"/>
      <c r="Y73" s="33"/>
      <c r="Z73" s="33"/>
      <c r="AA73" s="33"/>
      <c r="AB73" s="33"/>
      <c r="AC73" s="33"/>
    </row>
    <row r="74" spans="1:29" s="41" customFormat="1" ht="34.5" customHeight="1">
      <c r="A74" s="58">
        <v>38986</v>
      </c>
      <c r="B74" s="59" t="s">
        <v>220</v>
      </c>
      <c r="C74" s="60">
        <v>-23.63</v>
      </c>
      <c r="D74" s="64" t="s">
        <v>77</v>
      </c>
      <c r="E74" s="62"/>
      <c r="F74" s="62"/>
      <c r="G74" s="62"/>
      <c r="H74" s="62"/>
      <c r="I74" s="60">
        <v>-23.63</v>
      </c>
      <c r="J74" s="63" t="s">
        <v>261</v>
      </c>
      <c r="K74" s="62"/>
      <c r="L74" s="62"/>
      <c r="M74" s="62"/>
      <c r="N74" s="57"/>
      <c r="O74" s="57"/>
      <c r="P74" s="57"/>
      <c r="Q74" s="57"/>
      <c r="R74" s="33"/>
      <c r="S74" s="33"/>
      <c r="T74" s="33"/>
      <c r="U74" s="33"/>
      <c r="V74" s="33"/>
      <c r="W74" s="33"/>
      <c r="X74" s="33"/>
      <c r="Y74" s="33"/>
      <c r="Z74" s="33"/>
      <c r="AA74" s="33"/>
      <c r="AB74" s="33"/>
      <c r="AC74" s="33"/>
    </row>
    <row r="75" spans="1:29" s="41" customFormat="1" ht="34.5" customHeight="1">
      <c r="A75" s="58">
        <v>38986</v>
      </c>
      <c r="B75" s="59" t="s">
        <v>220</v>
      </c>
      <c r="C75" s="60">
        <v>-9.69</v>
      </c>
      <c r="D75" s="64" t="s">
        <v>77</v>
      </c>
      <c r="E75" s="62"/>
      <c r="F75" s="62"/>
      <c r="G75" s="62"/>
      <c r="H75" s="62"/>
      <c r="I75" s="60">
        <v>-9.69</v>
      </c>
      <c r="J75" s="63" t="s">
        <v>162</v>
      </c>
      <c r="K75" s="62"/>
      <c r="L75" s="62"/>
      <c r="M75" s="62"/>
      <c r="N75" s="57"/>
      <c r="O75" s="57"/>
      <c r="P75" s="57"/>
      <c r="Q75" s="57"/>
      <c r="R75" s="33"/>
      <c r="S75" s="33"/>
      <c r="T75" s="33"/>
      <c r="U75" s="33"/>
      <c r="V75" s="33"/>
      <c r="W75" s="33"/>
      <c r="X75" s="33"/>
      <c r="Y75" s="33"/>
      <c r="Z75" s="33"/>
      <c r="AA75" s="33"/>
      <c r="AB75" s="33"/>
      <c r="AC75" s="33"/>
    </row>
    <row r="76" spans="1:29" s="49" customFormat="1" ht="34.5" customHeight="1">
      <c r="A76" s="55">
        <v>38990</v>
      </c>
      <c r="B76" s="56" t="s">
        <v>219</v>
      </c>
      <c r="C76" s="57">
        <v>862.5</v>
      </c>
      <c r="D76" s="57"/>
      <c r="E76" s="57" t="s">
        <v>4</v>
      </c>
      <c r="F76" s="57">
        <v>862.5</v>
      </c>
      <c r="G76" s="57" t="s">
        <v>4</v>
      </c>
      <c r="H76" s="57" t="s">
        <v>4</v>
      </c>
      <c r="I76" s="57" t="s">
        <v>4</v>
      </c>
      <c r="J76" s="56" t="s">
        <v>23</v>
      </c>
      <c r="K76" s="62"/>
      <c r="L76" s="62"/>
      <c r="M76" s="62"/>
      <c r="N76" s="57"/>
      <c r="O76" s="57"/>
      <c r="P76" s="57"/>
      <c r="Q76" s="57"/>
      <c r="R76" s="33"/>
      <c r="S76" s="33"/>
      <c r="T76" s="33"/>
      <c r="U76" s="33"/>
      <c r="V76" s="33"/>
      <c r="W76" s="33"/>
      <c r="X76" s="33"/>
      <c r="Y76" s="33"/>
      <c r="Z76" s="33"/>
      <c r="AA76" s="33"/>
      <c r="AB76" s="33"/>
      <c r="AC76" s="33"/>
    </row>
    <row r="77" spans="1:29" s="49" customFormat="1" ht="34.5" customHeight="1">
      <c r="A77" s="55">
        <v>38992</v>
      </c>
      <c r="B77" s="56" t="s">
        <v>219</v>
      </c>
      <c r="C77" s="57">
        <v>2500</v>
      </c>
      <c r="D77" s="57"/>
      <c r="E77" s="57"/>
      <c r="F77" s="57"/>
      <c r="G77" s="57">
        <v>2500</v>
      </c>
      <c r="H77" s="57"/>
      <c r="I77" s="57" t="s">
        <v>4</v>
      </c>
      <c r="J77" s="56" t="s">
        <v>16</v>
      </c>
      <c r="K77" s="62"/>
      <c r="L77" s="62"/>
      <c r="M77" s="62"/>
      <c r="N77" s="57"/>
      <c r="O77" s="57"/>
      <c r="P77" s="57"/>
      <c r="Q77" s="57"/>
      <c r="R77" s="33"/>
      <c r="S77" s="33"/>
      <c r="T77" s="33"/>
      <c r="U77" s="33"/>
      <c r="V77" s="33"/>
      <c r="W77" s="33"/>
      <c r="X77" s="33"/>
      <c r="Y77" s="33"/>
      <c r="Z77" s="33"/>
      <c r="AA77" s="33"/>
      <c r="AB77" s="33"/>
      <c r="AC77" s="33"/>
    </row>
    <row r="78" spans="1:29" s="41" customFormat="1" ht="34.5" customHeight="1">
      <c r="A78" s="58">
        <v>39005</v>
      </c>
      <c r="B78" s="59" t="s">
        <v>220</v>
      </c>
      <c r="C78" s="60">
        <v>-1550</v>
      </c>
      <c r="D78" s="64" t="s">
        <v>78</v>
      </c>
      <c r="E78" s="62"/>
      <c r="F78" s="62"/>
      <c r="G78" s="62" t="s">
        <v>4</v>
      </c>
      <c r="H78" s="62"/>
      <c r="I78" s="60">
        <v>-1550</v>
      </c>
      <c r="J78" s="63" t="s">
        <v>214</v>
      </c>
      <c r="K78" s="62"/>
      <c r="L78" s="62"/>
      <c r="M78" s="62"/>
      <c r="N78" s="57"/>
      <c r="O78" s="57"/>
      <c r="P78" s="57"/>
      <c r="Q78" s="57"/>
      <c r="R78" s="33"/>
      <c r="S78" s="33"/>
      <c r="T78" s="33"/>
      <c r="U78" s="33"/>
      <c r="V78" s="33"/>
      <c r="W78" s="33"/>
      <c r="X78" s="33"/>
      <c r="Y78" s="33"/>
      <c r="Z78" s="33"/>
      <c r="AA78" s="33"/>
      <c r="AB78" s="33"/>
      <c r="AC78" s="33"/>
    </row>
    <row r="79" spans="1:29" s="41" customFormat="1" ht="34.5" customHeight="1">
      <c r="A79" s="58">
        <v>39005</v>
      </c>
      <c r="B79" s="59" t="s">
        <v>220</v>
      </c>
      <c r="C79" s="60">
        <v>-266</v>
      </c>
      <c r="D79" s="64" t="s">
        <v>79</v>
      </c>
      <c r="E79" s="62" t="s">
        <v>4</v>
      </c>
      <c r="F79" s="62" t="s">
        <v>4</v>
      </c>
      <c r="G79" s="62" t="s">
        <v>4</v>
      </c>
      <c r="H79" s="62" t="s">
        <v>4</v>
      </c>
      <c r="I79" s="60">
        <v>-266</v>
      </c>
      <c r="J79" s="63" t="s">
        <v>93</v>
      </c>
      <c r="K79" s="62"/>
      <c r="L79" s="62"/>
      <c r="M79" s="62"/>
      <c r="N79" s="57"/>
      <c r="O79" s="57"/>
      <c r="P79" s="57"/>
      <c r="Q79" s="57"/>
      <c r="R79" s="33"/>
      <c r="S79" s="33"/>
      <c r="T79" s="33"/>
      <c r="U79" s="33"/>
      <c r="V79" s="33"/>
      <c r="W79" s="33"/>
      <c r="X79" s="33"/>
      <c r="Y79" s="33"/>
      <c r="Z79" s="33"/>
      <c r="AA79" s="33"/>
      <c r="AB79" s="33"/>
      <c r="AC79" s="33"/>
    </row>
    <row r="80" spans="1:29" s="49" customFormat="1" ht="34.5" customHeight="1">
      <c r="A80" s="55">
        <v>39049</v>
      </c>
      <c r="B80" s="56" t="s">
        <v>219</v>
      </c>
      <c r="C80" s="57">
        <v>205</v>
      </c>
      <c r="D80" s="57"/>
      <c r="E80" s="57" t="s">
        <v>4</v>
      </c>
      <c r="F80" s="57">
        <v>205</v>
      </c>
      <c r="G80" s="57" t="s">
        <v>4</v>
      </c>
      <c r="H80" s="57" t="s">
        <v>4</v>
      </c>
      <c r="I80" s="57"/>
      <c r="J80" s="56" t="s">
        <v>3</v>
      </c>
      <c r="K80" s="62"/>
      <c r="L80" s="62"/>
      <c r="M80" s="62"/>
      <c r="N80" s="57"/>
      <c r="O80" s="57"/>
      <c r="P80" s="57"/>
      <c r="Q80" s="57"/>
      <c r="R80" s="33"/>
      <c r="S80" s="33"/>
      <c r="T80" s="33"/>
      <c r="U80" s="33"/>
      <c r="V80" s="33"/>
      <c r="W80" s="33"/>
      <c r="X80" s="33"/>
      <c r="Y80" s="33"/>
      <c r="Z80" s="33"/>
      <c r="AA80" s="33"/>
      <c r="AB80" s="33"/>
      <c r="AC80" s="33"/>
    </row>
    <row r="81" spans="1:29" s="49" customFormat="1" ht="34.5" customHeight="1">
      <c r="A81" s="55">
        <v>39049</v>
      </c>
      <c r="B81" s="56" t="s">
        <v>219</v>
      </c>
      <c r="C81" s="57">
        <v>202.53</v>
      </c>
      <c r="D81" s="57"/>
      <c r="E81" s="57"/>
      <c r="F81" s="57"/>
      <c r="G81" s="57"/>
      <c r="H81" s="57"/>
      <c r="I81" s="57">
        <v>202.53</v>
      </c>
      <c r="J81" s="56" t="s">
        <v>5</v>
      </c>
      <c r="K81" s="62"/>
      <c r="L81" s="62"/>
      <c r="M81" s="62"/>
      <c r="N81" s="57"/>
      <c r="O81" s="57"/>
      <c r="P81" s="57"/>
      <c r="Q81" s="57"/>
      <c r="R81" s="33"/>
      <c r="S81" s="33"/>
      <c r="T81" s="33"/>
      <c r="U81" s="33"/>
      <c r="V81" s="33"/>
      <c r="W81" s="33"/>
      <c r="X81" s="33"/>
      <c r="Y81" s="33"/>
      <c r="Z81" s="33"/>
      <c r="AA81" s="33"/>
      <c r="AB81" s="33"/>
      <c r="AC81" s="33"/>
    </row>
    <row r="82" spans="1:29" s="49" customFormat="1" ht="34.5" customHeight="1">
      <c r="A82" s="55">
        <v>39049</v>
      </c>
      <c r="B82" s="56" t="s">
        <v>219</v>
      </c>
      <c r="C82" s="57">
        <v>1995.95</v>
      </c>
      <c r="D82" s="57"/>
      <c r="E82" s="57"/>
      <c r="F82" s="57"/>
      <c r="G82" s="57"/>
      <c r="H82" s="57"/>
      <c r="I82" s="57">
        <v>1995.95</v>
      </c>
      <c r="J82" s="56" t="s">
        <v>109</v>
      </c>
      <c r="K82" s="62"/>
      <c r="L82" s="62"/>
      <c r="M82" s="62"/>
      <c r="N82" s="57"/>
      <c r="O82" s="57"/>
      <c r="P82" s="57"/>
      <c r="Q82" s="57"/>
      <c r="R82" s="33"/>
      <c r="S82" s="33"/>
      <c r="T82" s="33"/>
      <c r="U82" s="33"/>
      <c r="V82" s="33"/>
      <c r="W82" s="33"/>
      <c r="X82" s="33"/>
      <c r="Y82" s="33"/>
      <c r="Z82" s="33"/>
      <c r="AA82" s="33"/>
      <c r="AB82" s="33"/>
      <c r="AC82" s="33"/>
    </row>
    <row r="83" spans="1:29" s="41" customFormat="1" ht="34.5" customHeight="1">
      <c r="A83" s="58">
        <v>39049</v>
      </c>
      <c r="B83" s="59" t="s">
        <v>220</v>
      </c>
      <c r="C83" s="60">
        <v>-120.68</v>
      </c>
      <c r="D83" s="64" t="s">
        <v>80</v>
      </c>
      <c r="E83" s="62"/>
      <c r="F83" s="62"/>
      <c r="G83" s="60">
        <v>-120.68</v>
      </c>
      <c r="H83" s="62"/>
      <c r="I83" s="62"/>
      <c r="J83" s="63" t="s">
        <v>94</v>
      </c>
      <c r="K83" s="62"/>
      <c r="L83" s="62"/>
      <c r="M83" s="62"/>
      <c r="N83" s="57"/>
      <c r="O83" s="57"/>
      <c r="P83" s="57"/>
      <c r="Q83" s="57"/>
      <c r="R83" s="33"/>
      <c r="S83" s="33"/>
      <c r="T83" s="33"/>
      <c r="U83" s="33"/>
      <c r="V83" s="33"/>
      <c r="W83" s="33"/>
      <c r="X83" s="33"/>
      <c r="Y83" s="33"/>
      <c r="Z83" s="33"/>
      <c r="AA83" s="33"/>
      <c r="AB83" s="33"/>
      <c r="AC83" s="33"/>
    </row>
    <row r="84" spans="1:29" s="41" customFormat="1" ht="34.5" customHeight="1">
      <c r="A84" s="58">
        <v>39049</v>
      </c>
      <c r="B84" s="59" t="s">
        <v>220</v>
      </c>
      <c r="C84" s="60">
        <v>-67.5</v>
      </c>
      <c r="D84" s="64" t="s">
        <v>81</v>
      </c>
      <c r="E84" s="62"/>
      <c r="F84" s="62"/>
      <c r="G84" s="60">
        <v>-67.5</v>
      </c>
      <c r="H84" s="62"/>
      <c r="I84" s="62"/>
      <c r="J84" s="63" t="s">
        <v>95</v>
      </c>
      <c r="K84" s="62"/>
      <c r="L84" s="62"/>
      <c r="M84" s="62"/>
      <c r="N84" s="57"/>
      <c r="O84" s="57"/>
      <c r="P84" s="57"/>
      <c r="Q84" s="57"/>
      <c r="R84" s="33"/>
      <c r="S84" s="33"/>
      <c r="T84" s="33"/>
      <c r="U84" s="33"/>
      <c r="V84" s="33"/>
      <c r="W84" s="33"/>
      <c r="X84" s="33"/>
      <c r="Y84" s="33"/>
      <c r="Z84" s="33"/>
      <c r="AA84" s="33"/>
      <c r="AB84" s="33"/>
      <c r="AC84" s="33"/>
    </row>
    <row r="85" spans="1:29" s="41" customFormat="1" ht="34.5" customHeight="1">
      <c r="A85" s="58">
        <v>39049</v>
      </c>
      <c r="B85" s="59" t="s">
        <v>220</v>
      </c>
      <c r="C85" s="60">
        <v>-903.27</v>
      </c>
      <c r="D85" s="64" t="s">
        <v>82</v>
      </c>
      <c r="E85" s="62"/>
      <c r="F85" s="62"/>
      <c r="G85" s="62" t="s">
        <v>4</v>
      </c>
      <c r="H85" s="62"/>
      <c r="I85" s="60">
        <v>-903.27</v>
      </c>
      <c r="J85" s="63" t="s">
        <v>98</v>
      </c>
      <c r="K85" s="62"/>
      <c r="L85" s="62"/>
      <c r="M85" s="62"/>
      <c r="N85" s="57"/>
      <c r="O85" s="57"/>
      <c r="P85" s="57"/>
      <c r="Q85" s="57"/>
      <c r="R85" s="33"/>
      <c r="S85" s="33"/>
      <c r="T85" s="33"/>
      <c r="U85" s="33"/>
      <c r="V85" s="33"/>
      <c r="W85" s="33"/>
      <c r="X85" s="33"/>
      <c r="Y85" s="33"/>
      <c r="Z85" s="33"/>
      <c r="AA85" s="33"/>
      <c r="AB85" s="33"/>
      <c r="AC85" s="33"/>
    </row>
    <row r="86" spans="1:29" s="41" customFormat="1" ht="34.5" customHeight="1">
      <c r="A86" s="58">
        <v>39049</v>
      </c>
      <c r="B86" s="59" t="s">
        <v>220</v>
      </c>
      <c r="C86" s="60">
        <v>-23.55</v>
      </c>
      <c r="D86" s="64" t="s">
        <v>83</v>
      </c>
      <c r="E86" s="62"/>
      <c r="F86" s="62"/>
      <c r="G86" s="62"/>
      <c r="H86" s="62"/>
      <c r="I86" s="60">
        <v>-23.55</v>
      </c>
      <c r="J86" s="63" t="s">
        <v>261</v>
      </c>
      <c r="K86" s="62"/>
      <c r="L86" s="62"/>
      <c r="M86" s="62"/>
      <c r="N86" s="57"/>
      <c r="O86" s="57"/>
      <c r="P86" s="57"/>
      <c r="Q86" s="57"/>
      <c r="R86" s="33"/>
      <c r="S86" s="33"/>
      <c r="T86" s="33"/>
      <c r="U86" s="33"/>
      <c r="V86" s="33"/>
      <c r="W86" s="33"/>
      <c r="X86" s="33"/>
      <c r="Y86" s="33"/>
      <c r="Z86" s="33"/>
      <c r="AA86" s="33"/>
      <c r="AB86" s="33"/>
      <c r="AC86" s="33"/>
    </row>
    <row r="87" spans="1:29" s="41" customFormat="1" ht="34.5" customHeight="1">
      <c r="A87" s="58">
        <v>39049</v>
      </c>
      <c r="B87" s="59" t="s">
        <v>220</v>
      </c>
      <c r="C87" s="60">
        <v>-145.46</v>
      </c>
      <c r="D87" s="64" t="s">
        <v>84</v>
      </c>
      <c r="E87" s="62"/>
      <c r="F87" s="62"/>
      <c r="G87" s="60">
        <v>-145.46</v>
      </c>
      <c r="H87" s="62"/>
      <c r="I87" s="62"/>
      <c r="J87" s="63" t="s">
        <v>96</v>
      </c>
      <c r="K87" s="62"/>
      <c r="L87" s="62"/>
      <c r="M87" s="62"/>
      <c r="N87" s="57"/>
      <c r="O87" s="57"/>
      <c r="P87" s="57"/>
      <c r="Q87" s="57"/>
      <c r="R87" s="33"/>
      <c r="S87" s="33"/>
      <c r="T87" s="33"/>
      <c r="U87" s="33"/>
      <c r="V87" s="33"/>
      <c r="W87" s="33"/>
      <c r="X87" s="33"/>
      <c r="Y87" s="33"/>
      <c r="Z87" s="33"/>
      <c r="AA87" s="33"/>
      <c r="AB87" s="33"/>
      <c r="AC87" s="33"/>
    </row>
    <row r="88" spans="1:29" s="41" customFormat="1" ht="34.5" customHeight="1">
      <c r="A88" s="58">
        <v>39049</v>
      </c>
      <c r="B88" s="59" t="s">
        <v>220</v>
      </c>
      <c r="C88" s="60">
        <v>-102.33</v>
      </c>
      <c r="D88" s="64" t="s">
        <v>85</v>
      </c>
      <c r="E88" s="62"/>
      <c r="F88" s="60">
        <v>-102.33</v>
      </c>
      <c r="G88" s="62"/>
      <c r="H88" s="62"/>
      <c r="I88" s="62"/>
      <c r="J88" s="63" t="s">
        <v>131</v>
      </c>
      <c r="K88" s="62"/>
      <c r="L88" s="62"/>
      <c r="M88" s="62"/>
      <c r="N88" s="57"/>
      <c r="O88" s="57"/>
      <c r="P88" s="57"/>
      <c r="Q88" s="57"/>
      <c r="R88" s="33"/>
      <c r="S88" s="33"/>
      <c r="T88" s="33"/>
      <c r="U88" s="33"/>
      <c r="V88" s="33"/>
      <c r="W88" s="33"/>
      <c r="X88" s="33"/>
      <c r="Y88" s="33"/>
      <c r="Z88" s="33"/>
      <c r="AA88" s="33"/>
      <c r="AB88" s="33"/>
      <c r="AC88" s="33"/>
    </row>
    <row r="89" spans="1:29" s="41" customFormat="1" ht="34.5" customHeight="1">
      <c r="A89" s="58">
        <v>39049</v>
      </c>
      <c r="B89" s="59" t="s">
        <v>220</v>
      </c>
      <c r="C89" s="60">
        <v>-50</v>
      </c>
      <c r="D89" s="64" t="s">
        <v>85</v>
      </c>
      <c r="E89" s="62"/>
      <c r="F89" s="62"/>
      <c r="G89" s="62"/>
      <c r="H89" s="62"/>
      <c r="I89" s="60">
        <v>-50</v>
      </c>
      <c r="J89" s="63" t="s">
        <v>269</v>
      </c>
      <c r="K89" s="62"/>
      <c r="L89" s="62"/>
      <c r="M89" s="62"/>
      <c r="N89" s="57"/>
      <c r="O89" s="57"/>
      <c r="P89" s="57"/>
      <c r="Q89" s="57"/>
      <c r="R89" s="33"/>
      <c r="S89" s="33"/>
      <c r="T89" s="33"/>
      <c r="U89" s="33"/>
      <c r="V89" s="33"/>
      <c r="W89" s="33"/>
      <c r="X89" s="33"/>
      <c r="Y89" s="33"/>
      <c r="Z89" s="33"/>
      <c r="AA89" s="33"/>
      <c r="AB89" s="33"/>
      <c r="AC89" s="33"/>
    </row>
    <row r="90" spans="1:29" s="41" customFormat="1" ht="34.5" customHeight="1">
      <c r="A90" s="58">
        <v>39049</v>
      </c>
      <c r="B90" s="59" t="s">
        <v>220</v>
      </c>
      <c r="C90" s="60">
        <v>-152.9</v>
      </c>
      <c r="D90" s="64" t="s">
        <v>85</v>
      </c>
      <c r="E90" s="62"/>
      <c r="F90" s="60">
        <v>-152.9</v>
      </c>
      <c r="G90" s="62"/>
      <c r="H90" s="62"/>
      <c r="I90" s="62"/>
      <c r="J90" s="63" t="s">
        <v>270</v>
      </c>
      <c r="K90" s="62"/>
      <c r="L90" s="62"/>
      <c r="M90" s="62"/>
      <c r="N90" s="57"/>
      <c r="O90" s="57"/>
      <c r="P90" s="57"/>
      <c r="Q90" s="57"/>
      <c r="R90" s="33"/>
      <c r="S90" s="33"/>
      <c r="T90" s="33"/>
      <c r="U90" s="33"/>
      <c r="V90" s="33"/>
      <c r="W90" s="33"/>
      <c r="X90" s="33"/>
      <c r="Y90" s="33"/>
      <c r="Z90" s="33"/>
      <c r="AA90" s="33"/>
      <c r="AB90" s="33"/>
      <c r="AC90" s="33"/>
    </row>
    <row r="91" spans="1:29" s="49" customFormat="1" ht="34.5" customHeight="1">
      <c r="A91" s="55">
        <v>39069</v>
      </c>
      <c r="B91" s="56" t="s">
        <v>219</v>
      </c>
      <c r="C91" s="57">
        <v>165</v>
      </c>
      <c r="D91" s="57"/>
      <c r="E91" s="57"/>
      <c r="F91" s="57"/>
      <c r="G91" s="57">
        <v>165</v>
      </c>
      <c r="H91" s="57"/>
      <c r="I91" s="57"/>
      <c r="J91" s="56" t="s">
        <v>133</v>
      </c>
      <c r="K91" s="62"/>
      <c r="L91" s="62"/>
      <c r="M91" s="62"/>
      <c r="N91" s="57"/>
      <c r="O91" s="57"/>
      <c r="P91" s="57"/>
      <c r="Q91" s="57"/>
      <c r="R91" s="33"/>
      <c r="S91" s="33"/>
      <c r="T91" s="33"/>
      <c r="U91" s="33"/>
      <c r="V91" s="33"/>
      <c r="W91" s="33"/>
      <c r="X91" s="33"/>
      <c r="Y91" s="33"/>
      <c r="Z91" s="33"/>
      <c r="AA91" s="33"/>
      <c r="AB91" s="33"/>
      <c r="AC91" s="33"/>
    </row>
    <row r="92" spans="1:17" s="13" customFormat="1" ht="34.5" customHeight="1">
      <c r="A92" s="66" t="s">
        <v>336</v>
      </c>
      <c r="B92" s="66" t="s">
        <v>219</v>
      </c>
      <c r="C92" s="67">
        <f>SUM(C4:C91)</f>
        <v>2976.95</v>
      </c>
      <c r="D92" s="68"/>
      <c r="E92" s="67">
        <f>SUM(E4:E91)</f>
        <v>-271.14999999999986</v>
      </c>
      <c r="F92" s="67">
        <f>SUM(F4:F91)</f>
        <v>-1596.38</v>
      </c>
      <c r="G92" s="67">
        <f>SUM(G4:G91)</f>
        <v>3573.17</v>
      </c>
      <c r="H92" s="67">
        <f>SUM(H4:H91)</f>
        <v>0</v>
      </c>
      <c r="I92" s="67">
        <f>SUM(I4:I91)</f>
        <v>1271.3099999999997</v>
      </c>
      <c r="J92" s="72" t="s">
        <v>338</v>
      </c>
      <c r="K92" s="62"/>
      <c r="L92" s="62"/>
      <c r="M92" s="62"/>
      <c r="N92" s="57"/>
      <c r="O92" s="57"/>
      <c r="P92" s="57"/>
      <c r="Q92" s="57"/>
    </row>
    <row r="93" spans="1:17" s="13" customFormat="1" ht="34.5" customHeight="1">
      <c r="A93" s="66" t="s">
        <v>330</v>
      </c>
      <c r="B93" s="66" t="s">
        <v>219</v>
      </c>
      <c r="C93" s="67">
        <f>SUM(C3+C92)</f>
        <v>12786.59</v>
      </c>
      <c r="D93" s="68"/>
      <c r="E93" s="67">
        <f>SUM(E3+E92)</f>
        <v>1058.8500000000001</v>
      </c>
      <c r="F93" s="67">
        <f>SUM(F3+F92)</f>
        <v>-625.3800000000001</v>
      </c>
      <c r="G93" s="67">
        <f>SUM(G3+G92)</f>
        <v>11081.810000000001</v>
      </c>
      <c r="H93" s="67">
        <f>SUM(H3+H92)</f>
        <v>0</v>
      </c>
      <c r="I93" s="67">
        <f>SUM(I3+I92)</f>
        <v>1271.3099999999997</v>
      </c>
      <c r="J93" s="72" t="s">
        <v>337</v>
      </c>
      <c r="K93" s="62"/>
      <c r="L93" s="62"/>
      <c r="M93" s="62"/>
      <c r="N93" s="57"/>
      <c r="O93" s="57"/>
      <c r="P93" s="57"/>
      <c r="Q93" s="57"/>
    </row>
    <row r="94" spans="1:17" ht="34.5" customHeight="1">
      <c r="A94" s="52" t="s">
        <v>332</v>
      </c>
      <c r="B94" s="52" t="s">
        <v>218</v>
      </c>
      <c r="C94" s="53" t="s">
        <v>182</v>
      </c>
      <c r="D94" s="53" t="s">
        <v>333</v>
      </c>
      <c r="E94" s="54" t="s">
        <v>331</v>
      </c>
      <c r="F94" s="54" t="s">
        <v>334</v>
      </c>
      <c r="G94" s="54" t="s">
        <v>318</v>
      </c>
      <c r="H94" s="54" t="s">
        <v>198</v>
      </c>
      <c r="I94" s="54" t="s">
        <v>335</v>
      </c>
      <c r="J94" s="54" t="s">
        <v>0</v>
      </c>
      <c r="K94" s="84" t="s">
        <v>310</v>
      </c>
      <c r="L94" s="84" t="s">
        <v>309</v>
      </c>
      <c r="M94" s="84" t="s">
        <v>308</v>
      </c>
      <c r="N94" s="85" t="s">
        <v>163</v>
      </c>
      <c r="O94" s="85" t="s">
        <v>326</v>
      </c>
      <c r="P94" s="85" t="s">
        <v>328</v>
      </c>
      <c r="Q94" s="85" t="s">
        <v>327</v>
      </c>
    </row>
  </sheetData>
  <sheetProtection/>
  <printOptions/>
  <pageMargins left="0.52" right="0.57" top="0.4" bottom="0.25" header="0.3" footer="0.23"/>
  <pageSetup fitToHeight="0" fitToWidth="1" horizontalDpi="600" verticalDpi="600" orientation="landscape" scale="53" r:id="rId1"/>
  <headerFooter alignWithMargins="0">
    <oddHeader>&amp;LFinancial Activity, 2005 and 2006</oddHeader>
  </headerFooter>
  <rowBreaks count="2" manualBreakCount="2">
    <brk id="32" max="17" man="1"/>
    <brk id="66" max="17" man="1"/>
  </rowBreaks>
</worksheet>
</file>

<file path=xl/worksheets/sheet3.xml><?xml version="1.0" encoding="utf-8"?>
<worksheet xmlns="http://schemas.openxmlformats.org/spreadsheetml/2006/main" xmlns:r="http://schemas.openxmlformats.org/officeDocument/2006/relationships">
  <sheetPr>
    <pageSetUpPr fitToPage="1"/>
  </sheetPr>
  <dimension ref="A1:AC70"/>
  <sheetViews>
    <sheetView view="pageLayout" zoomScaleNormal="62" workbookViewId="0" topLeftCell="A58">
      <selection activeCell="A33" sqref="A33"/>
    </sheetView>
  </sheetViews>
  <sheetFormatPr defaultColWidth="9.140625" defaultRowHeight="15"/>
  <cols>
    <col min="1" max="1" width="16.8515625" style="1" customWidth="1"/>
    <col min="2" max="2" width="13.57421875" style="1" customWidth="1"/>
    <col min="3" max="3" width="16.28125" style="3" customWidth="1"/>
    <col min="4" max="4" width="9.57421875" style="3" customWidth="1"/>
    <col min="5" max="9" width="16.28125" style="2" customWidth="1"/>
    <col min="10" max="10" width="84.140625" style="0" customWidth="1"/>
    <col min="11" max="11" width="18.00390625" style="82" customWidth="1"/>
    <col min="12" max="13" width="24.57421875" style="82" customWidth="1"/>
    <col min="14" max="17" width="24.57421875" style="83" customWidth="1"/>
    <col min="18" max="18" width="18.7109375" style="33" customWidth="1"/>
    <col min="19" max="29" width="9.140625" style="33" customWidth="1"/>
  </cols>
  <sheetData>
    <row r="1" spans="1:17" ht="34.5" customHeight="1">
      <c r="A1" s="52" t="s">
        <v>332</v>
      </c>
      <c r="B1" s="52" t="s">
        <v>218</v>
      </c>
      <c r="C1" s="53" t="s">
        <v>182</v>
      </c>
      <c r="D1" s="53" t="s">
        <v>333</v>
      </c>
      <c r="E1" s="54" t="s">
        <v>331</v>
      </c>
      <c r="F1" s="54" t="s">
        <v>334</v>
      </c>
      <c r="G1" s="54" t="s">
        <v>318</v>
      </c>
      <c r="H1" s="54" t="s">
        <v>198</v>
      </c>
      <c r="I1" s="54" t="s">
        <v>335</v>
      </c>
      <c r="J1" s="54" t="s">
        <v>0</v>
      </c>
      <c r="K1" s="84" t="s">
        <v>310</v>
      </c>
      <c r="L1" s="84" t="s">
        <v>309</v>
      </c>
      <c r="M1" s="84" t="s">
        <v>308</v>
      </c>
      <c r="N1" s="85" t="s">
        <v>163</v>
      </c>
      <c r="O1" s="85" t="s">
        <v>326</v>
      </c>
      <c r="P1" s="85" t="s">
        <v>328</v>
      </c>
      <c r="Q1" s="85" t="s">
        <v>327</v>
      </c>
    </row>
    <row r="2" spans="1:29" s="49" customFormat="1" ht="34.5" customHeight="1">
      <c r="A2" s="55">
        <v>39083</v>
      </c>
      <c r="B2" s="56" t="s">
        <v>219</v>
      </c>
      <c r="C2" s="57">
        <v>25</v>
      </c>
      <c r="D2" s="57"/>
      <c r="E2" s="57">
        <v>25</v>
      </c>
      <c r="F2" s="57"/>
      <c r="G2" s="57"/>
      <c r="H2" s="57"/>
      <c r="I2" s="57"/>
      <c r="J2" s="56" t="s">
        <v>25</v>
      </c>
      <c r="K2" s="105"/>
      <c r="L2" s="105"/>
      <c r="M2" s="105"/>
      <c r="N2" s="106"/>
      <c r="O2" s="106">
        <v>25</v>
      </c>
      <c r="P2" s="106"/>
      <c r="Q2" s="106"/>
      <c r="R2" s="33"/>
      <c r="S2" s="33"/>
      <c r="T2" s="33"/>
      <c r="U2" s="33"/>
      <c r="V2" s="33"/>
      <c r="W2" s="33"/>
      <c r="X2" s="33"/>
      <c r="Y2" s="33"/>
      <c r="Z2" s="33"/>
      <c r="AA2" s="33"/>
      <c r="AB2" s="33"/>
      <c r="AC2" s="33"/>
    </row>
    <row r="3" spans="1:29" s="41" customFormat="1" ht="34.5" customHeight="1">
      <c r="A3" s="58">
        <v>39083</v>
      </c>
      <c r="B3" s="59" t="s">
        <v>220</v>
      </c>
      <c r="C3" s="60">
        <v>-706</v>
      </c>
      <c r="D3" s="64" t="s">
        <v>101</v>
      </c>
      <c r="E3" s="62"/>
      <c r="F3" s="62"/>
      <c r="G3" s="62"/>
      <c r="H3" s="62"/>
      <c r="I3" s="60">
        <v>-706</v>
      </c>
      <c r="J3" s="63" t="s">
        <v>215</v>
      </c>
      <c r="K3" s="105"/>
      <c r="L3" s="107">
        <v>-706</v>
      </c>
      <c r="M3" s="105"/>
      <c r="N3" s="106"/>
      <c r="O3" s="106"/>
      <c r="P3" s="106"/>
      <c r="Q3" s="106"/>
      <c r="R3" s="33"/>
      <c r="S3" s="33"/>
      <c r="T3" s="33"/>
      <c r="U3" s="33"/>
      <c r="V3" s="33"/>
      <c r="W3" s="33"/>
      <c r="X3" s="33"/>
      <c r="Y3" s="33"/>
      <c r="Z3" s="33"/>
      <c r="AA3" s="33"/>
      <c r="AB3" s="33"/>
      <c r="AC3" s="33"/>
    </row>
    <row r="4" spans="1:29" s="49" customFormat="1" ht="34.5" customHeight="1">
      <c r="A4" s="55">
        <v>39120</v>
      </c>
      <c r="B4" s="56" t="s">
        <v>219</v>
      </c>
      <c r="C4" s="57">
        <v>2000</v>
      </c>
      <c r="D4" s="57"/>
      <c r="E4" s="57"/>
      <c r="F4" s="57"/>
      <c r="G4" s="57">
        <v>2000</v>
      </c>
      <c r="H4" s="57"/>
      <c r="I4" s="57"/>
      <c r="J4" s="56" t="s">
        <v>134</v>
      </c>
      <c r="K4" s="105"/>
      <c r="L4" s="105"/>
      <c r="M4" s="105"/>
      <c r="N4" s="106"/>
      <c r="O4" s="106">
        <v>2000</v>
      </c>
      <c r="P4" s="106"/>
      <c r="Q4" s="106"/>
      <c r="R4" s="33"/>
      <c r="S4" s="33"/>
      <c r="T4" s="33"/>
      <c r="U4" s="33"/>
      <c r="V4" s="33"/>
      <c r="W4" s="33"/>
      <c r="X4" s="33"/>
      <c r="Y4" s="33"/>
      <c r="Z4" s="33"/>
      <c r="AA4" s="33"/>
      <c r="AB4" s="33"/>
      <c r="AC4" s="33"/>
    </row>
    <row r="5" spans="1:29" s="41" customFormat="1" ht="34.5" customHeight="1">
      <c r="A5" s="58">
        <v>39139</v>
      </c>
      <c r="B5" s="59" t="s">
        <v>220</v>
      </c>
      <c r="C5" s="60">
        <v>-447.8</v>
      </c>
      <c r="D5" s="64" t="s">
        <v>102</v>
      </c>
      <c r="E5" s="62"/>
      <c r="F5" s="62"/>
      <c r="G5" s="60">
        <v>-447.8</v>
      </c>
      <c r="H5" s="62"/>
      <c r="I5" s="62"/>
      <c r="J5" s="63" t="s">
        <v>107</v>
      </c>
      <c r="K5" s="105"/>
      <c r="L5" s="105" t="s">
        <v>4</v>
      </c>
      <c r="M5" s="107">
        <v>-447.8</v>
      </c>
      <c r="N5" s="106"/>
      <c r="O5" s="106"/>
      <c r="P5" s="106"/>
      <c r="Q5" s="106"/>
      <c r="R5" s="33"/>
      <c r="S5" s="33"/>
      <c r="T5" s="33"/>
      <c r="U5" s="33"/>
      <c r="V5" s="33"/>
      <c r="W5" s="33"/>
      <c r="X5" s="33"/>
      <c r="Y5" s="33"/>
      <c r="Z5" s="33"/>
      <c r="AA5" s="33"/>
      <c r="AB5" s="33"/>
      <c r="AC5" s="33"/>
    </row>
    <row r="6" spans="1:29" s="41" customFormat="1" ht="34.5" customHeight="1">
      <c r="A6" s="58">
        <v>39139</v>
      </c>
      <c r="B6" s="59" t="s">
        <v>220</v>
      </c>
      <c r="C6" s="60">
        <v>-23.57</v>
      </c>
      <c r="D6" s="64" t="s">
        <v>103</v>
      </c>
      <c r="E6" s="62"/>
      <c r="F6" s="62"/>
      <c r="G6" s="62"/>
      <c r="H6" s="62"/>
      <c r="I6" s="60">
        <v>-23.57</v>
      </c>
      <c r="J6" s="63" t="s">
        <v>261</v>
      </c>
      <c r="K6" s="105"/>
      <c r="L6" s="107">
        <v>-23.57</v>
      </c>
      <c r="M6" s="105"/>
      <c r="N6" s="106"/>
      <c r="O6" s="106"/>
      <c r="P6" s="106"/>
      <c r="Q6" s="106"/>
      <c r="R6" s="33"/>
      <c r="S6" s="33"/>
      <c r="T6" s="33"/>
      <c r="U6" s="33"/>
      <c r="V6" s="33"/>
      <c r="W6" s="33"/>
      <c r="X6" s="33"/>
      <c r="Y6" s="33"/>
      <c r="Z6" s="33"/>
      <c r="AA6" s="33"/>
      <c r="AB6" s="33"/>
      <c r="AC6" s="33"/>
    </row>
    <row r="7" spans="1:29" s="41" customFormat="1" ht="34.5" customHeight="1">
      <c r="A7" s="58">
        <v>39139</v>
      </c>
      <c r="B7" s="59" t="s">
        <v>220</v>
      </c>
      <c r="C7" s="60">
        <v>-120.44</v>
      </c>
      <c r="D7" s="64" t="s">
        <v>104</v>
      </c>
      <c r="E7" s="62"/>
      <c r="F7" s="62"/>
      <c r="G7" s="62"/>
      <c r="H7" s="62"/>
      <c r="I7" s="60">
        <v>-120.44</v>
      </c>
      <c r="J7" s="63" t="s">
        <v>143</v>
      </c>
      <c r="K7" s="105"/>
      <c r="L7" s="107">
        <v>-120.44</v>
      </c>
      <c r="M7" s="105"/>
      <c r="N7" s="106"/>
      <c r="O7" s="106"/>
      <c r="P7" s="106"/>
      <c r="Q7" s="106"/>
      <c r="R7" s="33"/>
      <c r="S7" s="33"/>
      <c r="T7" s="33"/>
      <c r="U7" s="33"/>
      <c r="V7" s="33"/>
      <c r="W7" s="33"/>
      <c r="X7" s="33"/>
      <c r="Y7" s="33"/>
      <c r="Z7" s="33"/>
      <c r="AA7" s="33"/>
      <c r="AB7" s="33"/>
      <c r="AC7" s="33"/>
    </row>
    <row r="8" spans="1:29" s="49" customFormat="1" ht="34.5" customHeight="1">
      <c r="A8" s="55">
        <v>39140</v>
      </c>
      <c r="B8" s="56" t="s">
        <v>219</v>
      </c>
      <c r="C8" s="57">
        <v>960</v>
      </c>
      <c r="D8" s="57"/>
      <c r="E8" s="57"/>
      <c r="F8" s="57"/>
      <c r="G8" s="57"/>
      <c r="H8" s="57" t="s">
        <v>4</v>
      </c>
      <c r="I8" s="57">
        <v>960</v>
      </c>
      <c r="J8" s="56" t="s">
        <v>12</v>
      </c>
      <c r="K8" s="105"/>
      <c r="L8" s="105"/>
      <c r="M8" s="105"/>
      <c r="N8" s="106">
        <v>960</v>
      </c>
      <c r="O8" s="106"/>
      <c r="P8" s="106"/>
      <c r="Q8" s="106"/>
      <c r="R8" s="33"/>
      <c r="S8" s="33"/>
      <c r="T8" s="33"/>
      <c r="U8" s="33"/>
      <c r="V8" s="33"/>
      <c r="W8" s="33"/>
      <c r="X8" s="33"/>
      <c r="Y8" s="33"/>
      <c r="Z8" s="33"/>
      <c r="AA8" s="33"/>
      <c r="AB8" s="33"/>
      <c r="AC8" s="33"/>
    </row>
    <row r="9" spans="1:29" s="49" customFormat="1" ht="34.5" customHeight="1">
      <c r="A9" s="55">
        <v>39140</v>
      </c>
      <c r="B9" s="56" t="s">
        <v>219</v>
      </c>
      <c r="C9" s="57">
        <v>22</v>
      </c>
      <c r="D9" s="57"/>
      <c r="E9" s="57">
        <v>22</v>
      </c>
      <c r="F9" s="57"/>
      <c r="G9" s="57"/>
      <c r="H9" s="57"/>
      <c r="I9" s="57"/>
      <c r="J9" s="56" t="s">
        <v>14</v>
      </c>
      <c r="K9" s="105"/>
      <c r="L9" s="105"/>
      <c r="M9" s="105"/>
      <c r="N9" s="106"/>
      <c r="O9" s="106">
        <v>22</v>
      </c>
      <c r="P9" s="106"/>
      <c r="Q9" s="106"/>
      <c r="R9" s="33"/>
      <c r="S9" s="33"/>
      <c r="T9" s="33"/>
      <c r="U9" s="33"/>
      <c r="V9" s="33"/>
      <c r="W9" s="33"/>
      <c r="X9" s="33"/>
      <c r="Y9" s="33"/>
      <c r="Z9" s="33"/>
      <c r="AA9" s="33"/>
      <c r="AB9" s="33"/>
      <c r="AC9" s="33"/>
    </row>
    <row r="10" spans="1:29" s="49" customFormat="1" ht="34.5" customHeight="1">
      <c r="A10" s="55">
        <v>39144</v>
      </c>
      <c r="B10" s="56" t="s">
        <v>219</v>
      </c>
      <c r="C10" s="57">
        <v>570</v>
      </c>
      <c r="D10" s="57"/>
      <c r="E10" s="57"/>
      <c r="F10" s="57"/>
      <c r="G10" s="57"/>
      <c r="H10" s="57"/>
      <c r="I10" s="57">
        <v>570</v>
      </c>
      <c r="J10" s="56" t="s">
        <v>11</v>
      </c>
      <c r="K10" s="105"/>
      <c r="L10" s="105"/>
      <c r="M10" s="105"/>
      <c r="N10" s="106">
        <v>570</v>
      </c>
      <c r="O10" s="106"/>
      <c r="P10" s="106"/>
      <c r="Q10" s="106"/>
      <c r="R10" s="33"/>
      <c r="S10" s="33"/>
      <c r="T10" s="33"/>
      <c r="U10" s="33"/>
      <c r="V10" s="33"/>
      <c r="W10" s="33"/>
      <c r="X10" s="33"/>
      <c r="Y10" s="33"/>
      <c r="Z10" s="33"/>
      <c r="AA10" s="33"/>
      <c r="AB10" s="33"/>
      <c r="AC10" s="33"/>
    </row>
    <row r="11" spans="1:29" s="41" customFormat="1" ht="34.5" customHeight="1">
      <c r="A11" s="58">
        <v>39145</v>
      </c>
      <c r="B11" s="59" t="s">
        <v>220</v>
      </c>
      <c r="C11" s="60">
        <v>-50</v>
      </c>
      <c r="D11" s="64" t="s">
        <v>105</v>
      </c>
      <c r="E11" s="60">
        <v>-50</v>
      </c>
      <c r="F11" s="62"/>
      <c r="G11" s="62"/>
      <c r="H11" s="62"/>
      <c r="I11" s="62"/>
      <c r="J11" s="73" t="s">
        <v>144</v>
      </c>
      <c r="K11" s="105"/>
      <c r="L11" s="107">
        <v>-50</v>
      </c>
      <c r="M11" s="105"/>
      <c r="N11" s="106"/>
      <c r="O11" s="106"/>
      <c r="P11" s="106"/>
      <c r="Q11" s="106"/>
      <c r="R11" s="33"/>
      <c r="S11" s="33"/>
      <c r="T11" s="33"/>
      <c r="U11" s="33"/>
      <c r="V11" s="33"/>
      <c r="W11" s="33"/>
      <c r="X11" s="33"/>
      <c r="Y11" s="33"/>
      <c r="Z11" s="33"/>
      <c r="AA11" s="33"/>
      <c r="AB11" s="33"/>
      <c r="AC11" s="33"/>
    </row>
    <row r="12" spans="1:29" s="41" customFormat="1" ht="34.5" customHeight="1">
      <c r="A12" s="58">
        <v>39145</v>
      </c>
      <c r="B12" s="59" t="s">
        <v>220</v>
      </c>
      <c r="C12" s="60">
        <v>-50</v>
      </c>
      <c r="D12" s="64" t="s">
        <v>105</v>
      </c>
      <c r="E12" s="60">
        <v>-50</v>
      </c>
      <c r="F12" s="62"/>
      <c r="G12" s="62"/>
      <c r="H12" s="62"/>
      <c r="I12" s="62"/>
      <c r="J12" s="63" t="s">
        <v>145</v>
      </c>
      <c r="K12" s="105"/>
      <c r="L12" s="107">
        <v>-50</v>
      </c>
      <c r="M12" s="105"/>
      <c r="N12" s="106"/>
      <c r="O12" s="106"/>
      <c r="P12" s="106"/>
      <c r="Q12" s="106"/>
      <c r="R12" s="33"/>
      <c r="S12" s="33"/>
      <c r="T12" s="33"/>
      <c r="U12" s="33"/>
      <c r="V12" s="33"/>
      <c r="W12" s="33"/>
      <c r="X12" s="33"/>
      <c r="Y12" s="33"/>
      <c r="Z12" s="33"/>
      <c r="AA12" s="33"/>
      <c r="AB12" s="33"/>
      <c r="AC12" s="33"/>
    </row>
    <row r="13" spans="1:29" s="42" customFormat="1" ht="34.5" customHeight="1">
      <c r="A13" s="58">
        <v>39145</v>
      </c>
      <c r="B13" s="59" t="s">
        <v>220</v>
      </c>
      <c r="C13" s="60">
        <v>-208.13</v>
      </c>
      <c r="D13" s="64" t="s">
        <v>106</v>
      </c>
      <c r="E13" s="62"/>
      <c r="F13" s="62"/>
      <c r="G13" s="60">
        <v>-208.13</v>
      </c>
      <c r="H13" s="62" t="s">
        <v>4</v>
      </c>
      <c r="I13" s="62" t="s">
        <v>4</v>
      </c>
      <c r="J13" s="63" t="s">
        <v>271</v>
      </c>
      <c r="K13" s="105"/>
      <c r="L13" s="107">
        <v>-208.13</v>
      </c>
      <c r="M13" s="105"/>
      <c r="N13" s="106"/>
      <c r="O13" s="106"/>
      <c r="P13" s="106"/>
      <c r="Q13" s="106"/>
      <c r="R13" s="33"/>
      <c r="S13" s="34"/>
      <c r="T13" s="34"/>
      <c r="U13" s="34"/>
      <c r="V13" s="34"/>
      <c r="W13" s="34"/>
      <c r="X13" s="34"/>
      <c r="Y13" s="34"/>
      <c r="Z13" s="34"/>
      <c r="AA13" s="34"/>
      <c r="AB13" s="34"/>
      <c r="AC13" s="34"/>
    </row>
    <row r="14" spans="1:29" s="46" customFormat="1" ht="34.5" customHeight="1">
      <c r="A14" s="55">
        <v>39149</v>
      </c>
      <c r="B14" s="56" t="s">
        <v>219</v>
      </c>
      <c r="C14" s="57">
        <v>585</v>
      </c>
      <c r="D14" s="57"/>
      <c r="E14" s="57"/>
      <c r="F14" s="57"/>
      <c r="G14" s="57" t="s">
        <v>4</v>
      </c>
      <c r="H14" s="57"/>
      <c r="I14" s="57">
        <v>585</v>
      </c>
      <c r="J14" s="56" t="s">
        <v>135</v>
      </c>
      <c r="K14" s="105"/>
      <c r="L14" s="105"/>
      <c r="M14" s="105"/>
      <c r="N14" s="106">
        <v>585</v>
      </c>
      <c r="O14" s="106"/>
      <c r="P14" s="106"/>
      <c r="Q14" s="106"/>
      <c r="R14" s="33"/>
      <c r="S14" s="13"/>
      <c r="T14" s="13"/>
      <c r="U14" s="13"/>
      <c r="V14" s="13"/>
      <c r="W14" s="13"/>
      <c r="X14" s="13"/>
      <c r="Y14" s="13"/>
      <c r="Z14" s="13"/>
      <c r="AA14" s="13"/>
      <c r="AB14" s="13"/>
      <c r="AC14" s="13"/>
    </row>
    <row r="15" spans="1:29" s="46" customFormat="1" ht="34.5" customHeight="1">
      <c r="A15" s="55">
        <v>39163</v>
      </c>
      <c r="B15" s="56" t="s">
        <v>219</v>
      </c>
      <c r="C15" s="57">
        <v>70</v>
      </c>
      <c r="D15" s="57"/>
      <c r="E15" s="57"/>
      <c r="F15" s="57"/>
      <c r="G15" s="57" t="s">
        <v>4</v>
      </c>
      <c r="H15" s="57"/>
      <c r="I15" s="57">
        <v>70</v>
      </c>
      <c r="J15" s="56" t="s">
        <v>140</v>
      </c>
      <c r="K15" s="105"/>
      <c r="L15" s="105"/>
      <c r="M15" s="105"/>
      <c r="N15" s="106"/>
      <c r="O15" s="106"/>
      <c r="P15" s="106" t="s">
        <v>4</v>
      </c>
      <c r="Q15" s="106">
        <v>70</v>
      </c>
      <c r="R15" s="33"/>
      <c r="S15" s="13"/>
      <c r="T15" s="13"/>
      <c r="U15" s="13"/>
      <c r="V15" s="13"/>
      <c r="W15" s="13"/>
      <c r="X15" s="13"/>
      <c r="Y15" s="13"/>
      <c r="Z15" s="13"/>
      <c r="AA15" s="13"/>
      <c r="AB15" s="13"/>
      <c r="AC15" s="13"/>
    </row>
    <row r="16" spans="1:29" s="46" customFormat="1" ht="34.5" customHeight="1">
      <c r="A16" s="55">
        <v>39171</v>
      </c>
      <c r="B16" s="56" t="s">
        <v>219</v>
      </c>
      <c r="C16" s="57">
        <v>48</v>
      </c>
      <c r="D16" s="57"/>
      <c r="E16" s="57"/>
      <c r="F16" s="57" t="s">
        <v>4</v>
      </c>
      <c r="G16" s="57">
        <v>25</v>
      </c>
      <c r="H16" s="57"/>
      <c r="I16" s="57">
        <v>23</v>
      </c>
      <c r="J16" s="56" t="s">
        <v>26</v>
      </c>
      <c r="K16" s="105"/>
      <c r="L16" s="105"/>
      <c r="M16" s="105"/>
      <c r="N16" s="106"/>
      <c r="O16" s="106">
        <v>25</v>
      </c>
      <c r="P16" s="106" t="s">
        <v>4</v>
      </c>
      <c r="Q16" s="106">
        <v>23</v>
      </c>
      <c r="R16" s="33"/>
      <c r="S16" s="13"/>
      <c r="T16" s="13"/>
      <c r="U16" s="13"/>
      <c r="V16" s="13"/>
      <c r="W16" s="13"/>
      <c r="X16" s="13"/>
      <c r="Y16" s="13"/>
      <c r="Z16" s="13"/>
      <c r="AA16" s="13"/>
      <c r="AB16" s="13"/>
      <c r="AC16" s="13"/>
    </row>
    <row r="17" spans="1:29" s="46" customFormat="1" ht="34.5" customHeight="1">
      <c r="A17" s="55">
        <v>39206</v>
      </c>
      <c r="B17" s="56" t="s">
        <v>219</v>
      </c>
      <c r="C17" s="57">
        <v>700</v>
      </c>
      <c r="D17" s="57"/>
      <c r="E17" s="57"/>
      <c r="F17" s="57"/>
      <c r="G17" s="57" t="s">
        <v>4</v>
      </c>
      <c r="H17" s="57"/>
      <c r="I17" s="57">
        <v>700</v>
      </c>
      <c r="J17" s="56" t="s">
        <v>13</v>
      </c>
      <c r="K17" s="105"/>
      <c r="L17" s="105"/>
      <c r="M17" s="105"/>
      <c r="N17" s="106">
        <v>700</v>
      </c>
      <c r="O17" s="106"/>
      <c r="P17" s="106"/>
      <c r="Q17" s="106"/>
      <c r="R17" s="33"/>
      <c r="S17" s="13"/>
      <c r="T17" s="13"/>
      <c r="U17" s="13"/>
      <c r="V17" s="13"/>
      <c r="W17" s="13"/>
      <c r="X17" s="13"/>
      <c r="Y17" s="13"/>
      <c r="Z17" s="13"/>
      <c r="AA17" s="13"/>
      <c r="AB17" s="13"/>
      <c r="AC17" s="13"/>
    </row>
    <row r="18" spans="1:29" s="43" customFormat="1" ht="34.5" customHeight="1">
      <c r="A18" s="58">
        <v>39208</v>
      </c>
      <c r="B18" s="59" t="s">
        <v>220</v>
      </c>
      <c r="C18" s="60">
        <v>-62.53</v>
      </c>
      <c r="D18" s="64" t="s">
        <v>112</v>
      </c>
      <c r="E18" s="62"/>
      <c r="F18" s="62"/>
      <c r="G18" s="60">
        <v>-62.53</v>
      </c>
      <c r="H18" s="62"/>
      <c r="I18" s="62" t="s">
        <v>4</v>
      </c>
      <c r="J18" s="63" t="s">
        <v>166</v>
      </c>
      <c r="K18" s="105"/>
      <c r="L18" s="105"/>
      <c r="M18" s="107">
        <v>-62.53</v>
      </c>
      <c r="N18" s="106"/>
      <c r="O18" s="106"/>
      <c r="P18" s="106"/>
      <c r="Q18" s="106"/>
      <c r="R18" s="33"/>
      <c r="S18" s="13"/>
      <c r="T18" s="13"/>
      <c r="U18" s="13"/>
      <c r="V18" s="13"/>
      <c r="W18" s="13"/>
      <c r="X18" s="13"/>
      <c r="Y18" s="13"/>
      <c r="Z18" s="13"/>
      <c r="AA18" s="13"/>
      <c r="AB18" s="13"/>
      <c r="AC18" s="13"/>
    </row>
    <row r="19" spans="1:29" s="43" customFormat="1" ht="34.5" customHeight="1">
      <c r="A19" s="58">
        <v>39208</v>
      </c>
      <c r="B19" s="59" t="s">
        <v>220</v>
      </c>
      <c r="C19" s="60">
        <v>-47.11</v>
      </c>
      <c r="D19" s="64" t="s">
        <v>111</v>
      </c>
      <c r="E19" s="62"/>
      <c r="F19" s="62"/>
      <c r="G19" s="62"/>
      <c r="H19" s="62"/>
      <c r="I19" s="60">
        <v>-47.11</v>
      </c>
      <c r="J19" s="63" t="s">
        <v>261</v>
      </c>
      <c r="K19" s="105"/>
      <c r="L19" s="107">
        <v>-47.11</v>
      </c>
      <c r="M19" s="105"/>
      <c r="N19" s="106"/>
      <c r="O19" s="106"/>
      <c r="P19" s="106"/>
      <c r="Q19" s="106"/>
      <c r="R19" s="33"/>
      <c r="S19" s="13"/>
      <c r="T19" s="13"/>
      <c r="U19" s="13"/>
      <c r="V19" s="13"/>
      <c r="W19" s="13"/>
      <c r="X19" s="13"/>
      <c r="Y19" s="13"/>
      <c r="Z19" s="13"/>
      <c r="AA19" s="13"/>
      <c r="AB19" s="13"/>
      <c r="AC19" s="13"/>
    </row>
    <row r="20" spans="1:29" s="43" customFormat="1" ht="34.5" customHeight="1">
      <c r="A20" s="58">
        <v>39208</v>
      </c>
      <c r="B20" s="59" t="s">
        <v>220</v>
      </c>
      <c r="C20" s="60">
        <v>-75</v>
      </c>
      <c r="D20" s="64" t="s">
        <v>113</v>
      </c>
      <c r="E20" s="62"/>
      <c r="F20" s="62"/>
      <c r="G20" s="60">
        <v>-75</v>
      </c>
      <c r="H20" s="62"/>
      <c r="I20" s="62" t="s">
        <v>4</v>
      </c>
      <c r="J20" s="63" t="s">
        <v>149</v>
      </c>
      <c r="K20" s="105"/>
      <c r="L20" s="107">
        <v>-75</v>
      </c>
      <c r="M20" s="105"/>
      <c r="N20" s="106"/>
      <c r="O20" s="106"/>
      <c r="P20" s="106"/>
      <c r="Q20" s="106"/>
      <c r="R20" s="33"/>
      <c r="S20" s="13"/>
      <c r="T20" s="13"/>
      <c r="U20" s="13"/>
      <c r="V20" s="13"/>
      <c r="W20" s="13"/>
      <c r="X20" s="13"/>
      <c r="Y20" s="13"/>
      <c r="Z20" s="13"/>
      <c r="AA20" s="13"/>
      <c r="AB20" s="13"/>
      <c r="AC20" s="13"/>
    </row>
    <row r="21" spans="1:29" s="43" customFormat="1" ht="34.5" customHeight="1">
      <c r="A21" s="61" t="s">
        <v>146</v>
      </c>
      <c r="B21" s="61" t="s">
        <v>146</v>
      </c>
      <c r="C21" s="61" t="s">
        <v>146</v>
      </c>
      <c r="D21" s="64" t="s">
        <v>114</v>
      </c>
      <c r="E21" s="62" t="s">
        <v>4</v>
      </c>
      <c r="F21" s="62"/>
      <c r="G21" s="62"/>
      <c r="H21" s="62"/>
      <c r="I21" s="62" t="s">
        <v>4</v>
      </c>
      <c r="J21" s="63" t="s">
        <v>147</v>
      </c>
      <c r="K21" s="105"/>
      <c r="L21" s="105"/>
      <c r="M21" s="105"/>
      <c r="N21" s="106"/>
      <c r="O21" s="106"/>
      <c r="P21" s="106"/>
      <c r="Q21" s="106"/>
      <c r="R21" s="33"/>
      <c r="S21" s="13"/>
      <c r="T21" s="13"/>
      <c r="U21" s="13"/>
      <c r="V21" s="13"/>
      <c r="W21" s="13"/>
      <c r="X21" s="13"/>
      <c r="Y21" s="13"/>
      <c r="Z21" s="13"/>
      <c r="AA21" s="13"/>
      <c r="AB21" s="13"/>
      <c r="AC21" s="13"/>
    </row>
    <row r="22" spans="1:29" s="43" customFormat="1" ht="34.5" customHeight="1">
      <c r="A22" s="58">
        <v>39208</v>
      </c>
      <c r="B22" s="59" t="s">
        <v>220</v>
      </c>
      <c r="C22" s="60">
        <v>-10</v>
      </c>
      <c r="D22" s="64" t="s">
        <v>116</v>
      </c>
      <c r="E22" s="62"/>
      <c r="F22" s="62"/>
      <c r="G22" s="62"/>
      <c r="H22" s="62"/>
      <c r="I22" s="60">
        <v>-10</v>
      </c>
      <c r="J22" s="63" t="s">
        <v>159</v>
      </c>
      <c r="K22" s="105"/>
      <c r="L22" s="107">
        <v>-10</v>
      </c>
      <c r="M22" s="105"/>
      <c r="N22" s="106"/>
      <c r="O22" s="106"/>
      <c r="P22" s="106"/>
      <c r="Q22" s="106"/>
      <c r="R22" s="33"/>
      <c r="S22" s="13"/>
      <c r="T22" s="13"/>
      <c r="U22" s="13"/>
      <c r="V22" s="13"/>
      <c r="W22" s="13"/>
      <c r="X22" s="13"/>
      <c r="Y22" s="13"/>
      <c r="Z22" s="13"/>
      <c r="AA22" s="13"/>
      <c r="AB22" s="13"/>
      <c r="AC22" s="13"/>
    </row>
    <row r="23" spans="1:29" s="46" customFormat="1" ht="34.5" customHeight="1">
      <c r="A23" s="55">
        <v>39209</v>
      </c>
      <c r="B23" s="56" t="s">
        <v>219</v>
      </c>
      <c r="C23" s="57">
        <v>742</v>
      </c>
      <c r="D23" s="57"/>
      <c r="E23" s="57"/>
      <c r="F23" s="57"/>
      <c r="G23" s="57"/>
      <c r="H23" s="57"/>
      <c r="I23" s="57">
        <v>742</v>
      </c>
      <c r="J23" s="56" t="s">
        <v>136</v>
      </c>
      <c r="K23" s="105"/>
      <c r="L23" s="105"/>
      <c r="M23" s="105"/>
      <c r="N23" s="106">
        <v>700</v>
      </c>
      <c r="O23" s="106"/>
      <c r="P23" s="106" t="s">
        <v>4</v>
      </c>
      <c r="Q23" s="106">
        <v>42</v>
      </c>
      <c r="R23" s="33"/>
      <c r="S23" s="13"/>
      <c r="T23" s="13"/>
      <c r="U23" s="13"/>
      <c r="V23" s="13"/>
      <c r="W23" s="13"/>
      <c r="X23" s="13"/>
      <c r="Y23" s="13"/>
      <c r="Z23" s="13"/>
      <c r="AA23" s="13"/>
      <c r="AB23" s="13"/>
      <c r="AC23" s="13"/>
    </row>
    <row r="24" spans="1:29" s="46" customFormat="1" ht="34.5" customHeight="1">
      <c r="A24" s="55">
        <v>39216</v>
      </c>
      <c r="B24" s="56" t="s">
        <v>219</v>
      </c>
      <c r="C24" s="57">
        <v>260</v>
      </c>
      <c r="D24" s="57"/>
      <c r="E24" s="57"/>
      <c r="F24" s="57"/>
      <c r="G24" s="57"/>
      <c r="H24" s="57"/>
      <c r="I24" s="57">
        <v>260</v>
      </c>
      <c r="J24" s="56" t="s">
        <v>11</v>
      </c>
      <c r="K24" s="105"/>
      <c r="L24" s="105"/>
      <c r="M24" s="105"/>
      <c r="N24" s="106">
        <v>260</v>
      </c>
      <c r="O24" s="106"/>
      <c r="P24" s="106"/>
      <c r="Q24" s="106"/>
      <c r="R24" s="33"/>
      <c r="S24" s="13"/>
      <c r="T24" s="13"/>
      <c r="U24" s="13"/>
      <c r="V24" s="13"/>
      <c r="W24" s="13"/>
      <c r="X24" s="13"/>
      <c r="Y24" s="13"/>
      <c r="Z24" s="13"/>
      <c r="AA24" s="13"/>
      <c r="AB24" s="13"/>
      <c r="AC24" s="13"/>
    </row>
    <row r="25" spans="1:29" s="46" customFormat="1" ht="34.5" customHeight="1">
      <c r="A25" s="55">
        <v>39219</v>
      </c>
      <c r="B25" s="56" t="s">
        <v>219</v>
      </c>
      <c r="C25" s="57">
        <v>100</v>
      </c>
      <c r="D25" s="57"/>
      <c r="E25" s="57"/>
      <c r="F25" s="57"/>
      <c r="G25" s="57">
        <v>100</v>
      </c>
      <c r="H25" s="57"/>
      <c r="I25" s="57" t="s">
        <v>4</v>
      </c>
      <c r="J25" s="56" t="s">
        <v>10</v>
      </c>
      <c r="K25" s="105"/>
      <c r="L25" s="105"/>
      <c r="M25" s="105"/>
      <c r="N25" s="106"/>
      <c r="O25" s="106">
        <v>100</v>
      </c>
      <c r="P25" s="106"/>
      <c r="Q25" s="106"/>
      <c r="R25" s="33"/>
      <c r="S25" s="13"/>
      <c r="T25" s="13"/>
      <c r="U25" s="13"/>
      <c r="V25" s="13"/>
      <c r="W25" s="13"/>
      <c r="X25" s="13"/>
      <c r="Y25" s="13"/>
      <c r="Z25" s="13"/>
      <c r="AA25" s="13"/>
      <c r="AB25" s="13"/>
      <c r="AC25" s="13"/>
    </row>
    <row r="26" spans="1:29" s="43" customFormat="1" ht="34.5" customHeight="1">
      <c r="A26" s="58">
        <v>39221</v>
      </c>
      <c r="B26" s="59" t="s">
        <v>220</v>
      </c>
      <c r="C26" s="62">
        <v>-600</v>
      </c>
      <c r="D26" s="64" t="s">
        <v>117</v>
      </c>
      <c r="E26" s="62"/>
      <c r="F26" s="62"/>
      <c r="G26" s="62"/>
      <c r="H26" s="62" t="s">
        <v>4</v>
      </c>
      <c r="I26" s="62">
        <v>-600</v>
      </c>
      <c r="J26" s="63" t="s">
        <v>160</v>
      </c>
      <c r="K26" s="105"/>
      <c r="L26" s="105">
        <v>-600</v>
      </c>
      <c r="M26" s="105"/>
      <c r="N26" s="106"/>
      <c r="O26" s="106"/>
      <c r="P26" s="106"/>
      <c r="Q26" s="106"/>
      <c r="R26" s="33"/>
      <c r="S26" s="13"/>
      <c r="T26" s="13"/>
      <c r="U26" s="13"/>
      <c r="V26" s="13"/>
      <c r="W26" s="13"/>
      <c r="X26" s="13"/>
      <c r="Y26" s="13"/>
      <c r="Z26" s="13"/>
      <c r="AA26" s="13"/>
      <c r="AB26" s="13"/>
      <c r="AC26" s="13"/>
    </row>
    <row r="27" spans="1:29" s="43" customFormat="1" ht="34.5" customHeight="1">
      <c r="A27" s="58">
        <v>39223</v>
      </c>
      <c r="B27" s="59" t="s">
        <v>220</v>
      </c>
      <c r="C27" s="60">
        <v>-204</v>
      </c>
      <c r="D27" s="64" t="s">
        <v>115</v>
      </c>
      <c r="E27" s="62" t="s">
        <v>4</v>
      </c>
      <c r="F27" s="62"/>
      <c r="G27" s="62"/>
      <c r="H27" s="62"/>
      <c r="I27" s="60">
        <v>-204</v>
      </c>
      <c r="J27" s="63" t="s">
        <v>148</v>
      </c>
      <c r="K27" s="105"/>
      <c r="L27" s="105"/>
      <c r="M27" s="107">
        <v>-204</v>
      </c>
      <c r="N27" s="106"/>
      <c r="O27" s="106"/>
      <c r="P27" s="106"/>
      <c r="Q27" s="106"/>
      <c r="R27" s="33"/>
      <c r="S27" s="13"/>
      <c r="T27" s="13"/>
      <c r="U27" s="13"/>
      <c r="V27" s="13"/>
      <c r="W27" s="13"/>
      <c r="X27" s="13"/>
      <c r="Y27" s="13"/>
      <c r="Z27" s="13"/>
      <c r="AA27" s="13"/>
      <c r="AB27" s="13"/>
      <c r="AC27" s="13"/>
    </row>
    <row r="28" spans="1:29" s="46" customFormat="1" ht="34.5" customHeight="1">
      <c r="A28" s="55">
        <v>39226</v>
      </c>
      <c r="B28" s="56" t="s">
        <v>219</v>
      </c>
      <c r="C28" s="57">
        <v>430</v>
      </c>
      <c r="D28" s="57"/>
      <c r="E28" s="57"/>
      <c r="F28" s="57"/>
      <c r="G28" s="57" t="s">
        <v>4</v>
      </c>
      <c r="H28" s="57"/>
      <c r="I28" s="57">
        <v>430</v>
      </c>
      <c r="J28" s="56" t="s">
        <v>167</v>
      </c>
      <c r="K28" s="105"/>
      <c r="L28" s="105"/>
      <c r="M28" s="105"/>
      <c r="N28" s="106">
        <v>95</v>
      </c>
      <c r="O28" s="106"/>
      <c r="P28" s="106" t="s">
        <v>4</v>
      </c>
      <c r="Q28" s="106">
        <v>335</v>
      </c>
      <c r="R28" s="33"/>
      <c r="S28" s="13"/>
      <c r="T28" s="13"/>
      <c r="U28" s="13"/>
      <c r="V28" s="13"/>
      <c r="W28" s="13"/>
      <c r="X28" s="13"/>
      <c r="Y28" s="13"/>
      <c r="Z28" s="13"/>
      <c r="AA28" s="13"/>
      <c r="AB28" s="13"/>
      <c r="AC28" s="13"/>
    </row>
    <row r="29" spans="1:29" s="43" customFormat="1" ht="34.5" customHeight="1">
      <c r="A29" s="58">
        <v>39227</v>
      </c>
      <c r="B29" s="59" t="s">
        <v>220</v>
      </c>
      <c r="C29" s="60">
        <v>-317.5</v>
      </c>
      <c r="D29" s="64" t="s">
        <v>118</v>
      </c>
      <c r="E29" s="62"/>
      <c r="F29" s="62"/>
      <c r="G29" s="62"/>
      <c r="H29" s="62"/>
      <c r="I29" s="60">
        <v>-317.5</v>
      </c>
      <c r="J29" s="63" t="s">
        <v>122</v>
      </c>
      <c r="K29" s="105"/>
      <c r="L29" s="107">
        <v>-317.5</v>
      </c>
      <c r="M29" s="105"/>
      <c r="N29" s="106"/>
      <c r="O29" s="106"/>
      <c r="P29" s="106"/>
      <c r="Q29" s="106"/>
      <c r="R29" s="33"/>
      <c r="S29" s="13"/>
      <c r="T29" s="13"/>
      <c r="U29" s="13"/>
      <c r="V29" s="13"/>
      <c r="W29" s="13"/>
      <c r="X29" s="13"/>
      <c r="Y29" s="13"/>
      <c r="Z29" s="13"/>
      <c r="AA29" s="13"/>
      <c r="AB29" s="13"/>
      <c r="AC29" s="13"/>
    </row>
    <row r="30" spans="1:29" s="43" customFormat="1" ht="34.5" customHeight="1">
      <c r="A30" s="58">
        <v>39227</v>
      </c>
      <c r="B30" s="59" t="s">
        <v>220</v>
      </c>
      <c r="C30" s="60">
        <v>-47.04</v>
      </c>
      <c r="D30" s="64" t="s">
        <v>119</v>
      </c>
      <c r="E30" s="62"/>
      <c r="F30" s="62"/>
      <c r="G30" s="62"/>
      <c r="H30" s="62" t="s">
        <v>4</v>
      </c>
      <c r="I30" s="60">
        <v>-47.04</v>
      </c>
      <c r="J30" s="63" t="s">
        <v>261</v>
      </c>
      <c r="K30" s="105"/>
      <c r="L30" s="107">
        <v>-47.04</v>
      </c>
      <c r="M30" s="105"/>
      <c r="N30" s="106"/>
      <c r="O30" s="106"/>
      <c r="P30" s="106"/>
      <c r="Q30" s="106"/>
      <c r="R30" s="33"/>
      <c r="S30" s="13"/>
      <c r="T30" s="13"/>
      <c r="U30" s="13"/>
      <c r="V30" s="13"/>
      <c r="W30" s="13"/>
      <c r="X30" s="13"/>
      <c r="Y30" s="13"/>
      <c r="Z30" s="13"/>
      <c r="AA30" s="13"/>
      <c r="AB30" s="13"/>
      <c r="AC30" s="13"/>
    </row>
    <row r="31" spans="1:29" s="46" customFormat="1" ht="34.5" customHeight="1">
      <c r="A31" s="55">
        <v>39260</v>
      </c>
      <c r="B31" s="56" t="s">
        <v>219</v>
      </c>
      <c r="C31" s="57">
        <v>0.15</v>
      </c>
      <c r="D31" s="57"/>
      <c r="E31" s="57"/>
      <c r="F31" s="57"/>
      <c r="G31" s="57"/>
      <c r="H31" s="57"/>
      <c r="I31" s="57">
        <v>0.15</v>
      </c>
      <c r="J31" s="56" t="s">
        <v>210</v>
      </c>
      <c r="K31" s="105"/>
      <c r="L31" s="105"/>
      <c r="M31" s="105"/>
      <c r="N31" s="106"/>
      <c r="O31" s="106" t="s">
        <v>4</v>
      </c>
      <c r="P31" s="106" t="s">
        <v>4</v>
      </c>
      <c r="Q31" s="106">
        <v>0.15</v>
      </c>
      <c r="R31" s="33"/>
      <c r="S31" s="13"/>
      <c r="T31" s="13"/>
      <c r="U31" s="13"/>
      <c r="V31" s="13"/>
      <c r="W31" s="13"/>
      <c r="X31" s="13"/>
      <c r="Y31" s="13"/>
      <c r="Z31" s="13"/>
      <c r="AA31" s="13"/>
      <c r="AB31" s="13"/>
      <c r="AC31" s="13"/>
    </row>
    <row r="32" spans="1:29" s="43" customFormat="1" ht="34.5" customHeight="1">
      <c r="A32" s="58">
        <v>39274</v>
      </c>
      <c r="B32" s="59" t="s">
        <v>220</v>
      </c>
      <c r="C32" s="62">
        <v>-4000</v>
      </c>
      <c r="D32" s="64" t="s">
        <v>120</v>
      </c>
      <c r="E32" s="62" t="s">
        <v>4</v>
      </c>
      <c r="F32" s="62"/>
      <c r="G32" s="62"/>
      <c r="H32" s="62"/>
      <c r="I32" s="62">
        <v>-4000</v>
      </c>
      <c r="J32" s="63" t="s">
        <v>158</v>
      </c>
      <c r="K32" s="105"/>
      <c r="L32" s="105">
        <v>-4000</v>
      </c>
      <c r="M32" s="105"/>
      <c r="N32" s="106"/>
      <c r="O32" s="106"/>
      <c r="P32" s="106"/>
      <c r="Q32" s="106"/>
      <c r="R32" s="33"/>
      <c r="S32" s="13"/>
      <c r="T32" s="13"/>
      <c r="U32" s="13"/>
      <c r="V32" s="13"/>
      <c r="W32" s="13"/>
      <c r="X32" s="13"/>
      <c r="Y32" s="13"/>
      <c r="Z32" s="13"/>
      <c r="AA32" s="13"/>
      <c r="AB32" s="13"/>
      <c r="AC32" s="13"/>
    </row>
    <row r="33" spans="1:29" s="43" customFormat="1" ht="34.5" customHeight="1">
      <c r="A33" s="61" t="s">
        <v>146</v>
      </c>
      <c r="B33" s="61" t="s">
        <v>146</v>
      </c>
      <c r="C33" s="61" t="s">
        <v>146</v>
      </c>
      <c r="D33" s="64" t="s">
        <v>121</v>
      </c>
      <c r="E33" s="62"/>
      <c r="F33" s="62"/>
      <c r="G33" s="62"/>
      <c r="H33" s="62"/>
      <c r="I33" s="62" t="s">
        <v>4</v>
      </c>
      <c r="J33" s="63" t="s">
        <v>147</v>
      </c>
      <c r="K33" s="105"/>
      <c r="L33" s="105"/>
      <c r="M33" s="105"/>
      <c r="N33" s="106"/>
      <c r="O33" s="106"/>
      <c r="P33" s="106"/>
      <c r="Q33" s="106"/>
      <c r="R33" s="33"/>
      <c r="S33" s="13"/>
      <c r="T33" s="13"/>
      <c r="U33" s="13"/>
      <c r="V33" s="13"/>
      <c r="W33" s="13"/>
      <c r="X33" s="13"/>
      <c r="Y33" s="13"/>
      <c r="Z33" s="13"/>
      <c r="AA33" s="13"/>
      <c r="AB33" s="13"/>
      <c r="AC33" s="13"/>
    </row>
    <row r="34" spans="1:29" s="46" customFormat="1" ht="34.5" customHeight="1">
      <c r="A34" s="55">
        <v>39281</v>
      </c>
      <c r="B34" s="56" t="s">
        <v>219</v>
      </c>
      <c r="C34" s="57">
        <v>595</v>
      </c>
      <c r="D34" s="57"/>
      <c r="E34" s="57">
        <v>560</v>
      </c>
      <c r="F34" s="57"/>
      <c r="G34" s="57"/>
      <c r="H34" s="57"/>
      <c r="I34" s="57">
        <v>35</v>
      </c>
      <c r="J34" s="56" t="s">
        <v>272</v>
      </c>
      <c r="K34" s="105"/>
      <c r="L34" s="105"/>
      <c r="M34" s="105"/>
      <c r="N34" s="106">
        <v>35</v>
      </c>
      <c r="O34" s="106">
        <v>40</v>
      </c>
      <c r="P34" s="106">
        <v>520</v>
      </c>
      <c r="Q34" s="106" t="s">
        <v>4</v>
      </c>
      <c r="R34" s="33"/>
      <c r="S34" s="13"/>
      <c r="T34" s="13"/>
      <c r="U34" s="13"/>
      <c r="V34" s="13"/>
      <c r="W34" s="13"/>
      <c r="X34" s="13"/>
      <c r="Y34" s="13"/>
      <c r="Z34" s="13"/>
      <c r="AA34" s="13"/>
      <c r="AB34" s="13"/>
      <c r="AC34" s="13"/>
    </row>
    <row r="35" spans="1:29" s="46" customFormat="1" ht="34.5" customHeight="1">
      <c r="A35" s="55">
        <v>39301</v>
      </c>
      <c r="B35" s="56" t="s">
        <v>219</v>
      </c>
      <c r="C35" s="57">
        <v>862.5</v>
      </c>
      <c r="D35" s="57"/>
      <c r="E35" s="57">
        <v>830</v>
      </c>
      <c r="F35" s="57"/>
      <c r="G35" s="57"/>
      <c r="H35" s="57"/>
      <c r="I35" s="57">
        <v>32.5</v>
      </c>
      <c r="J35" s="56" t="s">
        <v>137</v>
      </c>
      <c r="K35" s="105"/>
      <c r="L35" s="105"/>
      <c r="M35" s="105"/>
      <c r="N35" s="106">
        <v>32.5</v>
      </c>
      <c r="O35" s="106"/>
      <c r="P35" s="106">
        <v>830</v>
      </c>
      <c r="Q35" s="106"/>
      <c r="R35" s="33"/>
      <c r="S35" s="13"/>
      <c r="T35" s="13"/>
      <c r="U35" s="13"/>
      <c r="V35" s="13"/>
      <c r="W35" s="13"/>
      <c r="X35" s="13"/>
      <c r="Y35" s="13"/>
      <c r="Z35" s="13"/>
      <c r="AA35" s="13"/>
      <c r="AB35" s="13"/>
      <c r="AC35" s="13"/>
    </row>
    <row r="36" spans="1:29" s="46" customFormat="1" ht="34.5" customHeight="1">
      <c r="A36" s="55">
        <v>39309</v>
      </c>
      <c r="B36" s="56" t="s">
        <v>219</v>
      </c>
      <c r="C36" s="57">
        <v>285</v>
      </c>
      <c r="D36" s="57"/>
      <c r="E36" s="57"/>
      <c r="F36" s="57">
        <v>285</v>
      </c>
      <c r="G36" s="57"/>
      <c r="H36" s="57"/>
      <c r="I36" s="57"/>
      <c r="J36" s="56" t="s">
        <v>273</v>
      </c>
      <c r="K36" s="105"/>
      <c r="L36" s="105"/>
      <c r="M36" s="105"/>
      <c r="N36" s="106"/>
      <c r="O36" s="106"/>
      <c r="P36" s="106">
        <v>285</v>
      </c>
      <c r="Q36" s="106" t="s">
        <v>4</v>
      </c>
      <c r="R36" s="33"/>
      <c r="S36" s="13"/>
      <c r="T36" s="13"/>
      <c r="U36" s="13"/>
      <c r="V36" s="13"/>
      <c r="W36" s="13"/>
      <c r="X36" s="13"/>
      <c r="Y36" s="13"/>
      <c r="Z36" s="13"/>
      <c r="AA36" s="13"/>
      <c r="AB36" s="13"/>
      <c r="AC36" s="13"/>
    </row>
    <row r="37" spans="1:29" s="46" customFormat="1" ht="34.5" customHeight="1">
      <c r="A37" s="55">
        <v>39318</v>
      </c>
      <c r="B37" s="56" t="s">
        <v>219</v>
      </c>
      <c r="C37" s="57">
        <v>2292.5</v>
      </c>
      <c r="D37" s="57"/>
      <c r="E37" s="57"/>
      <c r="F37" s="57">
        <v>2292.5</v>
      </c>
      <c r="G37" s="57"/>
      <c r="H37" s="57"/>
      <c r="I37" s="57"/>
      <c r="J37" s="56" t="s">
        <v>274</v>
      </c>
      <c r="K37" s="105"/>
      <c r="L37" s="105"/>
      <c r="M37" s="105"/>
      <c r="N37" s="106"/>
      <c r="O37" s="106"/>
      <c r="P37" s="106">
        <v>2292.5</v>
      </c>
      <c r="Q37" s="106" t="s">
        <v>4</v>
      </c>
      <c r="R37" s="33"/>
      <c r="S37" s="13"/>
      <c r="T37" s="13"/>
      <c r="U37" s="13"/>
      <c r="V37" s="13"/>
      <c r="W37" s="13"/>
      <c r="X37" s="13"/>
      <c r="Y37" s="13"/>
      <c r="Z37" s="13"/>
      <c r="AA37" s="13"/>
      <c r="AB37" s="13"/>
      <c r="AC37" s="13"/>
    </row>
    <row r="38" spans="1:29" s="46" customFormat="1" ht="34.5" customHeight="1">
      <c r="A38" s="55">
        <v>39318</v>
      </c>
      <c r="B38" s="56" t="s">
        <v>219</v>
      </c>
      <c r="C38" s="57">
        <v>10</v>
      </c>
      <c r="D38" s="57"/>
      <c r="E38" s="57"/>
      <c r="F38" s="57">
        <v>10</v>
      </c>
      <c r="G38" s="57"/>
      <c r="H38" s="57"/>
      <c r="I38" s="57"/>
      <c r="J38" s="56" t="s">
        <v>274</v>
      </c>
      <c r="K38" s="105"/>
      <c r="L38" s="105"/>
      <c r="M38" s="105"/>
      <c r="N38" s="106"/>
      <c r="O38" s="106"/>
      <c r="P38" s="106">
        <v>10</v>
      </c>
      <c r="Q38" s="106" t="s">
        <v>4</v>
      </c>
      <c r="R38" s="33"/>
      <c r="S38" s="13"/>
      <c r="T38" s="13"/>
      <c r="U38" s="13"/>
      <c r="V38" s="13"/>
      <c r="W38" s="13"/>
      <c r="X38" s="13"/>
      <c r="Y38" s="13"/>
      <c r="Z38" s="13"/>
      <c r="AA38" s="13"/>
      <c r="AB38" s="13"/>
      <c r="AC38" s="13"/>
    </row>
    <row r="39" spans="1:29" s="46" customFormat="1" ht="34.5" customHeight="1">
      <c r="A39" s="55">
        <v>39321</v>
      </c>
      <c r="B39" s="56" t="s">
        <v>219</v>
      </c>
      <c r="C39" s="57">
        <v>562.5</v>
      </c>
      <c r="D39" s="57"/>
      <c r="E39" s="57"/>
      <c r="F39" s="57"/>
      <c r="G39" s="57"/>
      <c r="H39" s="57"/>
      <c r="I39" s="57">
        <v>562.5</v>
      </c>
      <c r="J39" s="56" t="s">
        <v>275</v>
      </c>
      <c r="K39" s="105"/>
      <c r="L39" s="105"/>
      <c r="M39" s="105"/>
      <c r="N39" s="106"/>
      <c r="O39" s="106"/>
      <c r="P39" s="106" t="s">
        <v>4</v>
      </c>
      <c r="Q39" s="106">
        <v>562.5</v>
      </c>
      <c r="R39" s="33"/>
      <c r="S39" s="13"/>
      <c r="T39" s="13"/>
      <c r="U39" s="13"/>
      <c r="V39" s="13"/>
      <c r="W39" s="13"/>
      <c r="X39" s="13"/>
      <c r="Y39" s="13"/>
      <c r="Z39" s="13"/>
      <c r="AA39" s="13"/>
      <c r="AB39" s="13"/>
      <c r="AC39" s="13"/>
    </row>
    <row r="40" spans="1:29" s="46" customFormat="1" ht="34.5" customHeight="1">
      <c r="A40" s="55">
        <v>39329</v>
      </c>
      <c r="B40" s="56" t="s">
        <v>219</v>
      </c>
      <c r="C40" s="57">
        <v>-156</v>
      </c>
      <c r="D40" s="57"/>
      <c r="E40" s="57"/>
      <c r="F40" s="57"/>
      <c r="G40" s="57"/>
      <c r="H40" s="57"/>
      <c r="I40" s="57">
        <v>-156</v>
      </c>
      <c r="J40" s="56" t="s">
        <v>110</v>
      </c>
      <c r="K40" s="105"/>
      <c r="L40" s="105"/>
      <c r="M40" s="105"/>
      <c r="N40" s="106"/>
      <c r="O40" s="106"/>
      <c r="P40" s="106" t="s">
        <v>4</v>
      </c>
      <c r="Q40" s="106">
        <v>-156</v>
      </c>
      <c r="R40" s="33"/>
      <c r="S40" s="13"/>
      <c r="T40" s="13"/>
      <c r="U40" s="13"/>
      <c r="V40" s="13"/>
      <c r="W40" s="13"/>
      <c r="X40" s="13"/>
      <c r="Y40" s="13"/>
      <c r="Z40" s="13"/>
      <c r="AA40" s="13"/>
      <c r="AB40" s="13"/>
      <c r="AC40" s="13"/>
    </row>
    <row r="41" spans="1:29" s="46" customFormat="1" ht="34.5" customHeight="1">
      <c r="A41" s="55">
        <v>39329</v>
      </c>
      <c r="B41" s="56" t="s">
        <v>219</v>
      </c>
      <c r="C41" s="57">
        <v>-4</v>
      </c>
      <c r="D41" s="57"/>
      <c r="E41" s="57"/>
      <c r="F41" s="57"/>
      <c r="G41" s="57"/>
      <c r="H41" s="57"/>
      <c r="I41" s="57">
        <v>-4</v>
      </c>
      <c r="J41" s="56" t="s">
        <v>329</v>
      </c>
      <c r="K41" s="105"/>
      <c r="L41" s="105"/>
      <c r="M41" s="105"/>
      <c r="N41" s="106"/>
      <c r="O41" s="106"/>
      <c r="P41" s="106" t="s">
        <v>4</v>
      </c>
      <c r="Q41" s="106">
        <v>-4</v>
      </c>
      <c r="R41" s="33"/>
      <c r="S41" s="13"/>
      <c r="T41" s="13"/>
      <c r="U41" s="13"/>
      <c r="V41" s="13"/>
      <c r="W41" s="13"/>
      <c r="X41" s="13"/>
      <c r="Y41" s="13"/>
      <c r="Z41" s="13"/>
      <c r="AA41" s="13"/>
      <c r="AB41" s="13"/>
      <c r="AC41" s="13"/>
    </row>
    <row r="42" spans="1:29" s="46" customFormat="1" ht="34.5" customHeight="1">
      <c r="A42" s="55">
        <v>39337</v>
      </c>
      <c r="B42" s="56" t="s">
        <v>219</v>
      </c>
      <c r="C42" s="57">
        <v>604</v>
      </c>
      <c r="D42" s="57"/>
      <c r="E42" s="57"/>
      <c r="F42" s="57"/>
      <c r="G42" s="57"/>
      <c r="H42" s="57"/>
      <c r="I42" s="57">
        <v>604</v>
      </c>
      <c r="J42" s="56" t="s">
        <v>138</v>
      </c>
      <c r="K42" s="105"/>
      <c r="L42" s="105"/>
      <c r="M42" s="105"/>
      <c r="N42" s="106">
        <v>65</v>
      </c>
      <c r="O42" s="106"/>
      <c r="P42" s="106" t="s">
        <v>4</v>
      </c>
      <c r="Q42" s="106">
        <v>539</v>
      </c>
      <c r="R42" s="33"/>
      <c r="S42" s="13"/>
      <c r="T42" s="13"/>
      <c r="U42" s="13"/>
      <c r="V42" s="13"/>
      <c r="W42" s="13"/>
      <c r="X42" s="13"/>
      <c r="Y42" s="13"/>
      <c r="Z42" s="13"/>
      <c r="AA42" s="13"/>
      <c r="AB42" s="13"/>
      <c r="AC42" s="13"/>
    </row>
    <row r="43" spans="1:29" s="46" customFormat="1" ht="34.5" customHeight="1">
      <c r="A43" s="55">
        <v>39344</v>
      </c>
      <c r="B43" s="56" t="s">
        <v>219</v>
      </c>
      <c r="C43" s="57">
        <v>657</v>
      </c>
      <c r="D43" s="57"/>
      <c r="E43" s="57"/>
      <c r="F43" s="57"/>
      <c r="G43" s="57"/>
      <c r="H43" s="57"/>
      <c r="I43" s="57">
        <v>657</v>
      </c>
      <c r="J43" s="56" t="s">
        <v>126</v>
      </c>
      <c r="K43" s="105"/>
      <c r="L43" s="105"/>
      <c r="M43" s="105"/>
      <c r="N43" s="106"/>
      <c r="O43" s="106"/>
      <c r="P43" s="106" t="s">
        <v>4</v>
      </c>
      <c r="Q43" s="106">
        <v>657</v>
      </c>
      <c r="R43" s="33"/>
      <c r="S43" s="13"/>
      <c r="T43" s="13"/>
      <c r="U43" s="13"/>
      <c r="V43" s="13"/>
      <c r="W43" s="13"/>
      <c r="X43" s="13"/>
      <c r="Y43" s="13"/>
      <c r="Z43" s="13"/>
      <c r="AA43" s="13"/>
      <c r="AB43" s="13"/>
      <c r="AC43" s="13"/>
    </row>
    <row r="44" spans="1:29" s="46" customFormat="1" ht="34.5" customHeight="1">
      <c r="A44" s="55">
        <v>39344</v>
      </c>
      <c r="B44" s="56" t="s">
        <v>219</v>
      </c>
      <c r="C44" s="57">
        <v>180</v>
      </c>
      <c r="D44" s="57"/>
      <c r="E44" s="57"/>
      <c r="F44" s="57"/>
      <c r="G44" s="57">
        <v>180</v>
      </c>
      <c r="H44" s="57"/>
      <c r="I44" s="57"/>
      <c r="J44" s="56" t="s">
        <v>127</v>
      </c>
      <c r="K44" s="105"/>
      <c r="L44" s="105"/>
      <c r="M44" s="105"/>
      <c r="N44" s="106"/>
      <c r="O44" s="106"/>
      <c r="P44" s="106">
        <v>180</v>
      </c>
      <c r="Q44" s="106" t="s">
        <v>4</v>
      </c>
      <c r="R44" s="33"/>
      <c r="S44" s="13"/>
      <c r="T44" s="13"/>
      <c r="U44" s="13"/>
      <c r="V44" s="13"/>
      <c r="W44" s="13"/>
      <c r="X44" s="13"/>
      <c r="Y44" s="13"/>
      <c r="Z44" s="13"/>
      <c r="AA44" s="13"/>
      <c r="AB44" s="13"/>
      <c r="AC44" s="13"/>
    </row>
    <row r="45" spans="1:17" ht="34.5" customHeight="1">
      <c r="A45" s="52" t="s">
        <v>332</v>
      </c>
      <c r="B45" s="52" t="s">
        <v>218</v>
      </c>
      <c r="C45" s="53" t="s">
        <v>182</v>
      </c>
      <c r="D45" s="53" t="s">
        <v>333</v>
      </c>
      <c r="E45" s="54" t="s">
        <v>331</v>
      </c>
      <c r="F45" s="54" t="s">
        <v>334</v>
      </c>
      <c r="G45" s="54" t="s">
        <v>318</v>
      </c>
      <c r="H45" s="54" t="s">
        <v>198</v>
      </c>
      <c r="I45" s="54" t="s">
        <v>335</v>
      </c>
      <c r="J45" s="54" t="s">
        <v>0</v>
      </c>
      <c r="K45" s="84" t="s">
        <v>310</v>
      </c>
      <c r="L45" s="84" t="s">
        <v>309</v>
      </c>
      <c r="M45" s="84" t="s">
        <v>308</v>
      </c>
      <c r="N45" s="85" t="s">
        <v>163</v>
      </c>
      <c r="O45" s="85" t="s">
        <v>326</v>
      </c>
      <c r="P45" s="85" t="s">
        <v>328</v>
      </c>
      <c r="Q45" s="85" t="s">
        <v>327</v>
      </c>
    </row>
    <row r="46" spans="1:17" ht="34.5" customHeight="1">
      <c r="A46" s="52" t="s">
        <v>332</v>
      </c>
      <c r="B46" s="52" t="s">
        <v>218</v>
      </c>
      <c r="C46" s="53" t="s">
        <v>182</v>
      </c>
      <c r="D46" s="53" t="s">
        <v>333</v>
      </c>
      <c r="E46" s="54" t="s">
        <v>331</v>
      </c>
      <c r="F46" s="54" t="s">
        <v>334</v>
      </c>
      <c r="G46" s="54" t="s">
        <v>318</v>
      </c>
      <c r="H46" s="54" t="s">
        <v>198</v>
      </c>
      <c r="I46" s="54" t="s">
        <v>335</v>
      </c>
      <c r="J46" s="54" t="s">
        <v>0</v>
      </c>
      <c r="K46" s="84" t="s">
        <v>310</v>
      </c>
      <c r="L46" s="84" t="s">
        <v>309</v>
      </c>
      <c r="M46" s="84" t="s">
        <v>308</v>
      </c>
      <c r="N46" s="85" t="s">
        <v>163</v>
      </c>
      <c r="O46" s="85" t="s">
        <v>326</v>
      </c>
      <c r="P46" s="85" t="s">
        <v>328</v>
      </c>
      <c r="Q46" s="85" t="s">
        <v>327</v>
      </c>
    </row>
    <row r="47" spans="1:29" s="46" customFormat="1" ht="34.5" customHeight="1">
      <c r="A47" s="55">
        <v>39357</v>
      </c>
      <c r="B47" s="56" t="s">
        <v>219</v>
      </c>
      <c r="C47" s="57">
        <v>99.5</v>
      </c>
      <c r="D47" s="57"/>
      <c r="E47" s="57"/>
      <c r="F47" s="57"/>
      <c r="G47" s="57"/>
      <c r="H47" s="57"/>
      <c r="I47" s="57">
        <v>99.5</v>
      </c>
      <c r="J47" s="56" t="s">
        <v>139</v>
      </c>
      <c r="K47" s="105"/>
      <c r="L47" s="105"/>
      <c r="M47" s="105"/>
      <c r="N47" s="106">
        <v>65</v>
      </c>
      <c r="O47" s="106"/>
      <c r="P47" s="106">
        <v>34.5</v>
      </c>
      <c r="Q47" s="106"/>
      <c r="R47" s="33"/>
      <c r="S47" s="13"/>
      <c r="T47" s="13"/>
      <c r="U47" s="13"/>
      <c r="V47" s="13"/>
      <c r="W47" s="13"/>
      <c r="X47" s="13"/>
      <c r="Y47" s="13"/>
      <c r="Z47" s="13"/>
      <c r="AA47" s="13"/>
      <c r="AB47" s="13"/>
      <c r="AC47" s="13"/>
    </row>
    <row r="48" spans="1:29" s="46" customFormat="1" ht="34.5" customHeight="1">
      <c r="A48" s="55">
        <v>39364</v>
      </c>
      <c r="B48" s="56" t="s">
        <v>219</v>
      </c>
      <c r="C48" s="57">
        <v>1145</v>
      </c>
      <c r="D48" s="57"/>
      <c r="E48" s="57"/>
      <c r="F48" s="57"/>
      <c r="G48" s="57">
        <v>1145</v>
      </c>
      <c r="H48" s="57"/>
      <c r="I48" s="57" t="s">
        <v>4</v>
      </c>
      <c r="J48" s="56" t="s">
        <v>125</v>
      </c>
      <c r="K48" s="105"/>
      <c r="L48" s="105"/>
      <c r="M48" s="105"/>
      <c r="N48" s="106"/>
      <c r="O48" s="106"/>
      <c r="P48" s="106">
        <v>1145</v>
      </c>
      <c r="Q48" s="106"/>
      <c r="R48" s="33"/>
      <c r="S48" s="13"/>
      <c r="T48" s="13"/>
      <c r="U48" s="13"/>
      <c r="V48" s="13"/>
      <c r="W48" s="13"/>
      <c r="X48" s="13"/>
      <c r="Y48" s="13"/>
      <c r="Z48" s="13"/>
      <c r="AA48" s="13"/>
      <c r="AB48" s="13"/>
      <c r="AC48" s="13"/>
    </row>
    <row r="49" spans="1:29" s="46" customFormat="1" ht="34.5" customHeight="1">
      <c r="A49" s="55">
        <v>39364</v>
      </c>
      <c r="B49" s="56" t="s">
        <v>219</v>
      </c>
      <c r="C49" s="57">
        <v>781</v>
      </c>
      <c r="D49" s="57"/>
      <c r="E49" s="57"/>
      <c r="F49" s="57"/>
      <c r="G49" s="57" t="s">
        <v>4</v>
      </c>
      <c r="H49" s="57"/>
      <c r="I49" s="57">
        <v>781</v>
      </c>
      <c r="J49" s="56" t="s">
        <v>124</v>
      </c>
      <c r="K49" s="105"/>
      <c r="L49" s="105"/>
      <c r="M49" s="105"/>
      <c r="N49" s="106"/>
      <c r="O49" s="106"/>
      <c r="P49" s="106"/>
      <c r="Q49" s="106">
        <v>781</v>
      </c>
      <c r="R49" s="33"/>
      <c r="S49" s="13"/>
      <c r="T49" s="13"/>
      <c r="U49" s="13"/>
      <c r="V49" s="13"/>
      <c r="W49" s="13"/>
      <c r="X49" s="13"/>
      <c r="Y49" s="13"/>
      <c r="Z49" s="13"/>
      <c r="AA49" s="13"/>
      <c r="AB49" s="13"/>
      <c r="AC49" s="13"/>
    </row>
    <row r="50" spans="1:29" s="46" customFormat="1" ht="34.5" customHeight="1">
      <c r="A50" s="55">
        <v>39366</v>
      </c>
      <c r="B50" s="56" t="s">
        <v>219</v>
      </c>
      <c r="C50" s="57">
        <v>75</v>
      </c>
      <c r="D50" s="57"/>
      <c r="E50" s="57"/>
      <c r="F50" s="57"/>
      <c r="G50" s="57" t="s">
        <v>4</v>
      </c>
      <c r="H50" s="57"/>
      <c r="I50" s="57">
        <v>75</v>
      </c>
      <c r="J50" s="56" t="s">
        <v>123</v>
      </c>
      <c r="K50" s="105"/>
      <c r="L50" s="105"/>
      <c r="M50" s="105"/>
      <c r="N50" s="106">
        <v>65</v>
      </c>
      <c r="O50" s="106"/>
      <c r="P50" s="106"/>
      <c r="Q50" s="106">
        <v>10</v>
      </c>
      <c r="R50" s="33"/>
      <c r="S50" s="13"/>
      <c r="T50" s="13"/>
      <c r="U50" s="13"/>
      <c r="V50" s="13"/>
      <c r="W50" s="13"/>
      <c r="X50" s="13"/>
      <c r="Y50" s="13"/>
      <c r="Z50" s="13"/>
      <c r="AA50" s="13"/>
      <c r="AB50" s="13"/>
      <c r="AC50" s="13"/>
    </row>
    <row r="51" spans="1:29" s="43" customFormat="1" ht="34.5" customHeight="1">
      <c r="A51" s="58">
        <v>39384</v>
      </c>
      <c r="B51" s="59" t="s">
        <v>220</v>
      </c>
      <c r="C51" s="60">
        <v>-209.75</v>
      </c>
      <c r="D51" s="64" t="s">
        <v>289</v>
      </c>
      <c r="E51" s="62"/>
      <c r="F51" s="62"/>
      <c r="G51" s="60">
        <v>-209.75</v>
      </c>
      <c r="H51" s="62"/>
      <c r="I51" s="60" t="s">
        <v>4</v>
      </c>
      <c r="J51" s="63" t="s">
        <v>290</v>
      </c>
      <c r="K51" s="105"/>
      <c r="L51" s="105" t="s">
        <v>4</v>
      </c>
      <c r="M51" s="105">
        <v>-209.75</v>
      </c>
      <c r="N51" s="106"/>
      <c r="O51" s="106"/>
      <c r="P51" s="106"/>
      <c r="Q51" s="106"/>
      <c r="R51" s="33"/>
      <c r="S51" s="13"/>
      <c r="T51" s="13"/>
      <c r="U51" s="13"/>
      <c r="V51" s="13"/>
      <c r="W51" s="13"/>
      <c r="X51" s="13"/>
      <c r="Y51" s="13"/>
      <c r="Z51" s="13"/>
      <c r="AA51" s="13"/>
      <c r="AB51" s="13"/>
      <c r="AC51" s="13"/>
    </row>
    <row r="52" spans="1:29" s="43" customFormat="1" ht="34.5" customHeight="1">
      <c r="A52" s="58">
        <v>39389</v>
      </c>
      <c r="B52" s="59" t="s">
        <v>220</v>
      </c>
      <c r="C52" s="60">
        <v>-1000</v>
      </c>
      <c r="D52" s="64" t="s">
        <v>291</v>
      </c>
      <c r="E52" s="62"/>
      <c r="F52" s="62"/>
      <c r="G52" s="60">
        <v>-1000</v>
      </c>
      <c r="H52" s="62"/>
      <c r="I52" s="60" t="s">
        <v>4</v>
      </c>
      <c r="J52" s="63" t="s">
        <v>292</v>
      </c>
      <c r="K52" s="105"/>
      <c r="L52" s="105"/>
      <c r="M52" s="105">
        <v>-1000</v>
      </c>
      <c r="N52" s="106"/>
      <c r="O52" s="106"/>
      <c r="P52" s="106"/>
      <c r="Q52" s="106"/>
      <c r="R52" s="33"/>
      <c r="S52" s="13"/>
      <c r="T52" s="13"/>
      <c r="U52" s="13"/>
      <c r="V52" s="13"/>
      <c r="W52" s="13"/>
      <c r="X52" s="13"/>
      <c r="Y52" s="13"/>
      <c r="Z52" s="13"/>
      <c r="AA52" s="13"/>
      <c r="AB52" s="13"/>
      <c r="AC52" s="13"/>
    </row>
    <row r="53" spans="1:29" s="43" customFormat="1" ht="34.5" customHeight="1">
      <c r="A53" s="58">
        <v>39391</v>
      </c>
      <c r="B53" s="59" t="s">
        <v>220</v>
      </c>
      <c r="C53" s="60">
        <v>-1545</v>
      </c>
      <c r="D53" s="64" t="s">
        <v>150</v>
      </c>
      <c r="E53" s="62"/>
      <c r="F53" s="62"/>
      <c r="G53" s="62"/>
      <c r="H53" s="62"/>
      <c r="I53" s="60">
        <v>-1545</v>
      </c>
      <c r="J53" s="63" t="s">
        <v>157</v>
      </c>
      <c r="K53" s="105"/>
      <c r="L53" s="105">
        <v>-1545</v>
      </c>
      <c r="M53" s="105"/>
      <c r="N53" s="106"/>
      <c r="O53" s="106"/>
      <c r="P53" s="106"/>
      <c r="Q53" s="106"/>
      <c r="R53" s="33"/>
      <c r="S53" s="13"/>
      <c r="T53" s="13"/>
      <c r="U53" s="13"/>
      <c r="V53" s="13"/>
      <c r="W53" s="13"/>
      <c r="X53" s="13"/>
      <c r="Y53" s="13"/>
      <c r="Z53" s="13"/>
      <c r="AA53" s="13"/>
      <c r="AB53" s="13"/>
      <c r="AC53" s="13"/>
    </row>
    <row r="54" spans="1:29" s="46" customFormat="1" ht="34.5" customHeight="1">
      <c r="A54" s="55">
        <v>39392</v>
      </c>
      <c r="B54" s="56" t="s">
        <v>219</v>
      </c>
      <c r="C54" s="57">
        <v>1530</v>
      </c>
      <c r="D54" s="57"/>
      <c r="E54" s="57"/>
      <c r="F54" s="57"/>
      <c r="G54" s="57"/>
      <c r="H54" s="57"/>
      <c r="I54" s="57">
        <v>1530</v>
      </c>
      <c r="J54" s="56" t="s">
        <v>170</v>
      </c>
      <c r="K54" s="105"/>
      <c r="L54" s="105"/>
      <c r="M54" s="105"/>
      <c r="N54" s="106"/>
      <c r="O54" s="106" t="s">
        <v>4</v>
      </c>
      <c r="P54" s="106"/>
      <c r="Q54" s="106">
        <v>1530</v>
      </c>
      <c r="R54" s="33"/>
      <c r="S54" s="13"/>
      <c r="T54" s="13"/>
      <c r="U54" s="13"/>
      <c r="V54" s="13"/>
      <c r="W54" s="13"/>
      <c r="X54" s="13"/>
      <c r="Y54" s="13"/>
      <c r="Z54" s="13"/>
      <c r="AA54" s="13"/>
      <c r="AB54" s="13"/>
      <c r="AC54" s="13"/>
    </row>
    <row r="55" spans="1:29" s="46" customFormat="1" ht="34.5" customHeight="1">
      <c r="A55" s="55">
        <v>39392</v>
      </c>
      <c r="B55" s="56" t="s">
        <v>219</v>
      </c>
      <c r="C55" s="57">
        <v>329.25</v>
      </c>
      <c r="D55" s="57"/>
      <c r="E55" s="57"/>
      <c r="F55" s="57"/>
      <c r="G55" s="57"/>
      <c r="H55" s="57"/>
      <c r="I55" s="57">
        <v>329.25</v>
      </c>
      <c r="J55" s="56" t="s">
        <v>170</v>
      </c>
      <c r="K55" s="105"/>
      <c r="L55" s="105"/>
      <c r="M55" s="105"/>
      <c r="N55" s="106"/>
      <c r="O55" s="106" t="s">
        <v>4</v>
      </c>
      <c r="P55" s="106"/>
      <c r="Q55" s="106">
        <v>329.25</v>
      </c>
      <c r="R55" s="33"/>
      <c r="S55" s="13"/>
      <c r="T55" s="13"/>
      <c r="U55" s="13"/>
      <c r="V55" s="13"/>
      <c r="W55" s="13"/>
      <c r="X55" s="13"/>
      <c r="Y55" s="13"/>
      <c r="Z55" s="13"/>
      <c r="AA55" s="13"/>
      <c r="AB55" s="13"/>
      <c r="AC55" s="13"/>
    </row>
    <row r="56" spans="1:29" s="43" customFormat="1" ht="34.5" customHeight="1">
      <c r="A56" s="58">
        <v>39401</v>
      </c>
      <c r="B56" s="59" t="s">
        <v>220</v>
      </c>
      <c r="C56" s="60">
        <v>-43</v>
      </c>
      <c r="D56" s="61" t="s">
        <v>187</v>
      </c>
      <c r="E56" s="62"/>
      <c r="F56" s="62"/>
      <c r="G56" s="62"/>
      <c r="H56" s="62"/>
      <c r="I56" s="60">
        <v>-43</v>
      </c>
      <c r="J56" s="63" t="s">
        <v>193</v>
      </c>
      <c r="K56" s="105"/>
      <c r="L56" s="105">
        <v>-43</v>
      </c>
      <c r="M56" s="105"/>
      <c r="N56" s="106"/>
      <c r="O56" s="106"/>
      <c r="P56" s="106"/>
      <c r="Q56" s="106"/>
      <c r="R56" s="33"/>
      <c r="S56" s="13"/>
      <c r="T56" s="13"/>
      <c r="U56" s="13"/>
      <c r="V56" s="13"/>
      <c r="W56" s="13"/>
      <c r="X56" s="13"/>
      <c r="Y56" s="13"/>
      <c r="Z56" s="13"/>
      <c r="AA56" s="13"/>
      <c r="AB56" s="13"/>
      <c r="AC56" s="13"/>
    </row>
    <row r="57" spans="1:29" s="43" customFormat="1" ht="34.5" customHeight="1">
      <c r="A57" s="58">
        <v>39429</v>
      </c>
      <c r="B57" s="59" t="s">
        <v>220</v>
      </c>
      <c r="C57" s="60">
        <v>-276.19</v>
      </c>
      <c r="D57" s="64" t="s">
        <v>284</v>
      </c>
      <c r="E57" s="62"/>
      <c r="F57" s="62"/>
      <c r="G57" s="62"/>
      <c r="H57" s="62"/>
      <c r="I57" s="60">
        <v>-276.19</v>
      </c>
      <c r="J57" s="63" t="s">
        <v>216</v>
      </c>
      <c r="K57" s="105"/>
      <c r="L57" s="105">
        <v>-276.19</v>
      </c>
      <c r="M57" s="105"/>
      <c r="N57" s="106"/>
      <c r="O57" s="106"/>
      <c r="P57" s="106"/>
      <c r="Q57" s="106"/>
      <c r="R57" s="33"/>
      <c r="S57" s="13"/>
      <c r="T57" s="13"/>
      <c r="U57" s="13"/>
      <c r="V57" s="13"/>
      <c r="W57" s="13"/>
      <c r="X57" s="13"/>
      <c r="Y57" s="13"/>
      <c r="Z57" s="13"/>
      <c r="AA57" s="13"/>
      <c r="AB57" s="13"/>
      <c r="AC57" s="13"/>
    </row>
    <row r="58" spans="1:29" s="43" customFormat="1" ht="34.5" customHeight="1">
      <c r="A58" s="58">
        <v>39429</v>
      </c>
      <c r="B58" s="59" t="s">
        <v>220</v>
      </c>
      <c r="C58" s="60">
        <v>-974.81</v>
      </c>
      <c r="D58" s="64" t="s">
        <v>199</v>
      </c>
      <c r="E58" s="62"/>
      <c r="F58" s="62"/>
      <c r="G58" s="62"/>
      <c r="H58" s="62"/>
      <c r="I58" s="60">
        <v>-974.81</v>
      </c>
      <c r="J58" s="63" t="s">
        <v>217</v>
      </c>
      <c r="K58" s="105"/>
      <c r="L58" s="105">
        <v>-974.81</v>
      </c>
      <c r="M58" s="105"/>
      <c r="N58" s="106"/>
      <c r="O58" s="106"/>
      <c r="P58" s="106"/>
      <c r="Q58" s="106"/>
      <c r="R58" s="33"/>
      <c r="S58" s="13"/>
      <c r="T58" s="13"/>
      <c r="U58" s="13"/>
      <c r="V58" s="13"/>
      <c r="W58" s="13"/>
      <c r="X58" s="13"/>
      <c r="Y58" s="13"/>
      <c r="Z58" s="13"/>
      <c r="AA58" s="13"/>
      <c r="AB58" s="13"/>
      <c r="AC58" s="13"/>
    </row>
    <row r="59" spans="1:29" s="43" customFormat="1" ht="34.5" customHeight="1">
      <c r="A59" s="58">
        <v>39429</v>
      </c>
      <c r="B59" s="59" t="s">
        <v>220</v>
      </c>
      <c r="C59" s="60">
        <v>-229</v>
      </c>
      <c r="D59" s="64" t="s">
        <v>197</v>
      </c>
      <c r="E59" s="62"/>
      <c r="F59" s="62"/>
      <c r="G59" s="62"/>
      <c r="H59" s="62"/>
      <c r="I59" s="60">
        <v>-229</v>
      </c>
      <c r="J59" s="63" t="s">
        <v>189</v>
      </c>
      <c r="K59" s="105"/>
      <c r="L59" s="105">
        <v>-229</v>
      </c>
      <c r="M59" s="105"/>
      <c r="N59" s="106"/>
      <c r="O59" s="106"/>
      <c r="P59" s="106"/>
      <c r="Q59" s="106"/>
      <c r="R59" s="33"/>
      <c r="S59" s="13"/>
      <c r="T59" s="13"/>
      <c r="U59" s="13"/>
      <c r="V59" s="13"/>
      <c r="W59" s="13"/>
      <c r="X59" s="13"/>
      <c r="Y59" s="13"/>
      <c r="Z59" s="13"/>
      <c r="AA59" s="13"/>
      <c r="AB59" s="13"/>
      <c r="AC59" s="13"/>
    </row>
    <row r="60" spans="1:29" s="43" customFormat="1" ht="34.5" customHeight="1">
      <c r="A60" s="58">
        <v>39429</v>
      </c>
      <c r="B60" s="59" t="s">
        <v>220</v>
      </c>
      <c r="C60" s="60">
        <v>-50</v>
      </c>
      <c r="D60" s="64" t="s">
        <v>195</v>
      </c>
      <c r="E60" s="62"/>
      <c r="F60" s="62"/>
      <c r="G60" s="62"/>
      <c r="H60" s="62"/>
      <c r="I60" s="60">
        <v>-50</v>
      </c>
      <c r="J60" s="63" t="s">
        <v>191</v>
      </c>
      <c r="K60" s="105"/>
      <c r="L60" s="105">
        <v>-50</v>
      </c>
      <c r="M60" s="105"/>
      <c r="N60" s="106"/>
      <c r="O60" s="106"/>
      <c r="P60" s="106"/>
      <c r="Q60" s="106"/>
      <c r="R60" s="33"/>
      <c r="S60" s="13"/>
      <c r="T60" s="13"/>
      <c r="U60" s="13"/>
      <c r="V60" s="13"/>
      <c r="W60" s="13"/>
      <c r="X60" s="13"/>
      <c r="Y60" s="13"/>
      <c r="Z60" s="13"/>
      <c r="AA60" s="13"/>
      <c r="AB60" s="13"/>
      <c r="AC60" s="13"/>
    </row>
    <row r="61" spans="1:29" s="46" customFormat="1" ht="34.5" customHeight="1">
      <c r="A61" s="55">
        <v>39435</v>
      </c>
      <c r="B61" s="56" t="s">
        <v>219</v>
      </c>
      <c r="C61" s="57">
        <v>1010</v>
      </c>
      <c r="D61" s="57"/>
      <c r="E61" s="57"/>
      <c r="F61" s="57">
        <v>1010</v>
      </c>
      <c r="G61" s="57"/>
      <c r="H61" s="57"/>
      <c r="I61" s="57"/>
      <c r="J61" s="56" t="s">
        <v>171</v>
      </c>
      <c r="K61" s="105"/>
      <c r="L61" s="105"/>
      <c r="M61" s="105"/>
      <c r="N61" s="106"/>
      <c r="O61" s="106">
        <v>1010</v>
      </c>
      <c r="P61" s="106"/>
      <c r="Q61" s="106"/>
      <c r="R61" s="33"/>
      <c r="S61" s="13"/>
      <c r="T61" s="13"/>
      <c r="U61" s="13"/>
      <c r="V61" s="13"/>
      <c r="W61" s="13"/>
      <c r="X61" s="13"/>
      <c r="Y61" s="13"/>
      <c r="Z61" s="13"/>
      <c r="AA61" s="13"/>
      <c r="AB61" s="13"/>
      <c r="AC61" s="13"/>
    </row>
    <row r="62" spans="1:29" s="46" customFormat="1" ht="34.5" customHeight="1">
      <c r="A62" s="55">
        <v>39435</v>
      </c>
      <c r="B62" s="56" t="s">
        <v>219</v>
      </c>
      <c r="C62" s="57">
        <v>0</v>
      </c>
      <c r="D62" s="57"/>
      <c r="E62" s="57"/>
      <c r="F62" s="57"/>
      <c r="G62" s="57"/>
      <c r="H62" s="57">
        <v>500</v>
      </c>
      <c r="I62" s="57">
        <v>-500</v>
      </c>
      <c r="J62" s="56" t="s">
        <v>173</v>
      </c>
      <c r="K62" s="105"/>
      <c r="L62" s="105"/>
      <c r="M62" s="105"/>
      <c r="N62" s="106"/>
      <c r="O62" s="106"/>
      <c r="P62" s="106"/>
      <c r="Q62" s="106">
        <v>0</v>
      </c>
      <c r="R62" s="33"/>
      <c r="S62" s="13"/>
      <c r="T62" s="13"/>
      <c r="U62" s="13"/>
      <c r="V62" s="13"/>
      <c r="W62" s="13"/>
      <c r="X62" s="13"/>
      <c r="Y62" s="13"/>
      <c r="Z62" s="13"/>
      <c r="AA62" s="13"/>
      <c r="AB62" s="13"/>
      <c r="AC62" s="13"/>
    </row>
    <row r="63" spans="1:29" s="46" customFormat="1" ht="34.5" customHeight="1">
      <c r="A63" s="55">
        <v>39440</v>
      </c>
      <c r="B63" s="56" t="s">
        <v>219</v>
      </c>
      <c r="C63" s="57">
        <v>64.76</v>
      </c>
      <c r="D63" s="57"/>
      <c r="E63" s="57"/>
      <c r="F63" s="57"/>
      <c r="G63" s="57"/>
      <c r="H63" s="57"/>
      <c r="I63" s="57">
        <v>64.76</v>
      </c>
      <c r="J63" s="56" t="s">
        <v>208</v>
      </c>
      <c r="K63" s="105"/>
      <c r="L63" s="105"/>
      <c r="M63" s="105"/>
      <c r="N63" s="106"/>
      <c r="O63" s="106"/>
      <c r="P63" s="106">
        <v>64.76</v>
      </c>
      <c r="Q63" s="106"/>
      <c r="R63" s="33"/>
      <c r="S63" s="13"/>
      <c r="T63" s="13"/>
      <c r="U63" s="13"/>
      <c r="V63" s="13"/>
      <c r="W63" s="13"/>
      <c r="X63" s="13"/>
      <c r="Y63" s="13"/>
      <c r="Z63" s="13"/>
      <c r="AA63" s="13"/>
      <c r="AB63" s="13"/>
      <c r="AC63" s="13"/>
    </row>
    <row r="64" spans="1:29" s="43" customFormat="1" ht="34.5" customHeight="1">
      <c r="A64" s="55">
        <v>39440</v>
      </c>
      <c r="B64" s="56" t="s">
        <v>219</v>
      </c>
      <c r="C64" s="57">
        <v>1499.81</v>
      </c>
      <c r="D64" s="57" t="s">
        <v>4</v>
      </c>
      <c r="E64" s="57"/>
      <c r="F64" s="57"/>
      <c r="G64" s="57"/>
      <c r="H64" s="57"/>
      <c r="I64" s="57">
        <v>1499.81</v>
      </c>
      <c r="J64" s="56" t="s">
        <v>206</v>
      </c>
      <c r="K64" s="105"/>
      <c r="L64" s="105"/>
      <c r="M64" s="105"/>
      <c r="N64" s="106"/>
      <c r="O64" s="106"/>
      <c r="P64" s="106"/>
      <c r="Q64" s="106">
        <v>1499.81</v>
      </c>
      <c r="R64" s="33"/>
      <c r="S64" s="13"/>
      <c r="T64" s="13"/>
      <c r="U64" s="13"/>
      <c r="V64" s="13"/>
      <c r="W64" s="13"/>
      <c r="X64" s="13"/>
      <c r="Y64" s="13"/>
      <c r="Z64" s="13"/>
      <c r="AA64" s="13"/>
      <c r="AB64" s="13"/>
      <c r="AC64" s="13"/>
    </row>
    <row r="65" spans="1:29" s="43" customFormat="1" ht="34.5" customHeight="1">
      <c r="A65" s="58">
        <v>39442</v>
      </c>
      <c r="B65" s="59" t="s">
        <v>220</v>
      </c>
      <c r="C65" s="60">
        <v>-245</v>
      </c>
      <c r="D65" s="64" t="s">
        <v>200</v>
      </c>
      <c r="E65" s="62"/>
      <c r="F65" s="60">
        <v>-245</v>
      </c>
      <c r="G65" s="62"/>
      <c r="H65" s="62"/>
      <c r="I65" s="62"/>
      <c r="J65" s="63" t="s">
        <v>211</v>
      </c>
      <c r="K65" s="105"/>
      <c r="L65" s="105"/>
      <c r="M65" s="105">
        <v>-245</v>
      </c>
      <c r="N65" s="106"/>
      <c r="O65" s="106"/>
      <c r="P65" s="106"/>
      <c r="Q65" s="106"/>
      <c r="R65" s="33"/>
      <c r="S65" s="13"/>
      <c r="T65" s="13"/>
      <c r="U65" s="13"/>
      <c r="V65" s="13"/>
      <c r="W65" s="13"/>
      <c r="X65" s="13"/>
      <c r="Y65" s="13"/>
      <c r="Z65" s="13"/>
      <c r="AA65" s="13"/>
      <c r="AB65" s="13"/>
      <c r="AC65" s="13"/>
    </row>
    <row r="66" spans="1:29" s="43" customFormat="1" ht="34.5" customHeight="1">
      <c r="A66" s="58">
        <v>39442</v>
      </c>
      <c r="B66" s="59" t="s">
        <v>220</v>
      </c>
      <c r="C66" s="60">
        <v>-2666.53</v>
      </c>
      <c r="D66" s="64" t="s">
        <v>194</v>
      </c>
      <c r="E66" s="62"/>
      <c r="F66" s="60">
        <v>-2666.53</v>
      </c>
      <c r="G66" s="62"/>
      <c r="H66" s="62"/>
      <c r="I66" s="62"/>
      <c r="J66" s="63" t="s">
        <v>190</v>
      </c>
      <c r="K66" s="105"/>
      <c r="L66" s="105"/>
      <c r="M66" s="105">
        <v>-2666.53</v>
      </c>
      <c r="N66" s="106"/>
      <c r="O66" s="106"/>
      <c r="P66" s="106"/>
      <c r="Q66" s="106"/>
      <c r="R66" s="33"/>
      <c r="S66" s="13"/>
      <c r="T66" s="13"/>
      <c r="U66" s="13"/>
      <c r="V66" s="13"/>
      <c r="W66" s="13"/>
      <c r="X66" s="13"/>
      <c r="Y66" s="13"/>
      <c r="Z66" s="13"/>
      <c r="AA66" s="13"/>
      <c r="AB66" s="13"/>
      <c r="AC66" s="13"/>
    </row>
    <row r="67" spans="1:29" s="43" customFormat="1" ht="34.5" customHeight="1">
      <c r="A67" s="58">
        <v>39442</v>
      </c>
      <c r="B67" s="59" t="s">
        <v>220</v>
      </c>
      <c r="C67" s="60">
        <v>-8.95</v>
      </c>
      <c r="D67" s="64" t="s">
        <v>196</v>
      </c>
      <c r="E67" s="62"/>
      <c r="F67" s="62"/>
      <c r="G67" s="62"/>
      <c r="H67" s="62"/>
      <c r="I67" s="60">
        <v>-8.95</v>
      </c>
      <c r="J67" s="63" t="s">
        <v>202</v>
      </c>
      <c r="K67" s="105"/>
      <c r="L67" s="105">
        <v>-8.95</v>
      </c>
      <c r="M67" s="105"/>
      <c r="N67" s="106"/>
      <c r="O67" s="106"/>
      <c r="P67" s="106"/>
      <c r="Q67" s="106"/>
      <c r="R67" s="33"/>
      <c r="S67" s="13"/>
      <c r="T67" s="13"/>
      <c r="U67" s="13"/>
      <c r="V67" s="13"/>
      <c r="W67" s="13"/>
      <c r="X67" s="13"/>
      <c r="Y67" s="13"/>
      <c r="Z67" s="13"/>
      <c r="AA67" s="13"/>
      <c r="AB67" s="13"/>
      <c r="AC67" s="13"/>
    </row>
    <row r="68" spans="1:29" s="43" customFormat="1" ht="34.5" customHeight="1">
      <c r="A68" s="58">
        <v>39442</v>
      </c>
      <c r="B68" s="59" t="s">
        <v>220</v>
      </c>
      <c r="C68" s="60">
        <v>-1008</v>
      </c>
      <c r="D68" s="64" t="s">
        <v>201</v>
      </c>
      <c r="E68" s="62"/>
      <c r="F68" s="62"/>
      <c r="G68" s="62"/>
      <c r="H68" s="62"/>
      <c r="I68" s="62">
        <v>-1008</v>
      </c>
      <c r="J68" s="63" t="s">
        <v>192</v>
      </c>
      <c r="K68" s="105"/>
      <c r="L68" s="105">
        <v>-1008</v>
      </c>
      <c r="M68" s="105"/>
      <c r="N68" s="106"/>
      <c r="O68" s="106"/>
      <c r="P68" s="106"/>
      <c r="Q68" s="106"/>
      <c r="R68" s="33"/>
      <c r="S68" s="13"/>
      <c r="T68" s="13"/>
      <c r="U68" s="13"/>
      <c r="V68" s="13"/>
      <c r="W68" s="13"/>
      <c r="X68" s="13"/>
      <c r="Y68" s="13"/>
      <c r="Z68" s="13"/>
      <c r="AA68" s="13"/>
      <c r="AB68" s="13"/>
      <c r="AC68" s="13"/>
    </row>
    <row r="69" spans="1:18" s="13" customFormat="1" ht="34.5" customHeight="1">
      <c r="A69" s="66" t="s">
        <v>172</v>
      </c>
      <c r="B69" s="66" t="s">
        <v>219</v>
      </c>
      <c r="C69" s="67">
        <f>SUM(C1:C68)</f>
        <v>3709.62</v>
      </c>
      <c r="D69" s="68"/>
      <c r="E69" s="67">
        <f>SUM(E2:E68)</f>
        <v>1337</v>
      </c>
      <c r="F69" s="67">
        <f>SUM(F2:F68)</f>
        <v>685.9699999999998</v>
      </c>
      <c r="G69" s="67">
        <f>SUM(G2:G68)</f>
        <v>1446.79</v>
      </c>
      <c r="H69" s="67">
        <f>SUM(H2:H68)</f>
        <v>500</v>
      </c>
      <c r="I69" s="67">
        <f>SUM(I2:I68)</f>
        <v>-260.1399999999999</v>
      </c>
      <c r="J69" s="72" t="s">
        <v>174</v>
      </c>
      <c r="K69" s="105">
        <f>SUM(K2:K68)</f>
        <v>0</v>
      </c>
      <c r="L69" s="105">
        <f aca="true" t="shared" si="0" ref="L69:Q69">SUM(L2:L68)</f>
        <v>-10389.74</v>
      </c>
      <c r="M69" s="105">
        <f t="shared" si="0"/>
        <v>-4835.610000000001</v>
      </c>
      <c r="N69" s="106">
        <f t="shared" si="0"/>
        <v>4132.5</v>
      </c>
      <c r="O69" s="106">
        <f t="shared" si="0"/>
        <v>3222</v>
      </c>
      <c r="P69" s="106">
        <f t="shared" si="0"/>
        <v>5361.76</v>
      </c>
      <c r="Q69" s="106">
        <f t="shared" si="0"/>
        <v>6218.709999999999</v>
      </c>
      <c r="R69" s="33"/>
    </row>
    <row r="70" spans="1:17" ht="34.5" customHeight="1">
      <c r="A70" s="52" t="s">
        <v>332</v>
      </c>
      <c r="B70" s="52" t="s">
        <v>218</v>
      </c>
      <c r="C70" s="53" t="s">
        <v>182</v>
      </c>
      <c r="D70" s="53" t="s">
        <v>333</v>
      </c>
      <c r="E70" s="54" t="s">
        <v>331</v>
      </c>
      <c r="F70" s="54" t="s">
        <v>334</v>
      </c>
      <c r="G70" s="54" t="s">
        <v>318</v>
      </c>
      <c r="H70" s="54" t="s">
        <v>198</v>
      </c>
      <c r="I70" s="54" t="s">
        <v>335</v>
      </c>
      <c r="J70" s="54" t="s">
        <v>0</v>
      </c>
      <c r="K70" s="84" t="s">
        <v>310</v>
      </c>
      <c r="L70" s="84" t="s">
        <v>309</v>
      </c>
      <c r="M70" s="84" t="s">
        <v>308</v>
      </c>
      <c r="N70" s="85" t="s">
        <v>163</v>
      </c>
      <c r="O70" s="85" t="s">
        <v>326</v>
      </c>
      <c r="P70" s="85" t="s">
        <v>328</v>
      </c>
      <c r="Q70" s="85" t="s">
        <v>327</v>
      </c>
    </row>
  </sheetData>
  <sheetProtection/>
  <printOptions/>
  <pageMargins left="0.52" right="0.57" top="0.4" bottom="0.25" header="0.3" footer="0.23"/>
  <pageSetup fitToHeight="0" fitToWidth="1" horizontalDpi="600" verticalDpi="600" orientation="landscape" scale="32" r:id="rId1"/>
  <headerFooter alignWithMargins="0">
    <oddHeader>&amp;CFinancial Activity, 2007</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F164"/>
  <sheetViews>
    <sheetView view="pageBreakPreview" zoomScale="60" zoomScaleNormal="62" workbookViewId="0" topLeftCell="A90">
      <selection activeCell="G160" sqref="G160"/>
    </sheetView>
  </sheetViews>
  <sheetFormatPr defaultColWidth="9.140625" defaultRowHeight="15"/>
  <cols>
    <col min="1" max="1" width="16.8515625" style="1" customWidth="1"/>
    <col min="2" max="2" width="13.57421875" style="1" customWidth="1"/>
    <col min="3" max="3" width="16.28125" style="3" customWidth="1"/>
    <col min="4" max="5" width="9.57421875" style="3" customWidth="1"/>
    <col min="6" max="11" width="21.00390625" style="2" customWidth="1"/>
    <col min="12" max="12" width="16.28125" style="2" hidden="1" customWidth="1"/>
    <col min="13" max="13" width="100.57421875" style="0" customWidth="1"/>
    <col min="14" max="14" width="19.28125" style="82" customWidth="1"/>
    <col min="15" max="16" width="20.421875" style="82" customWidth="1"/>
    <col min="17" max="20" width="17.28125" style="83" customWidth="1"/>
    <col min="21" max="32" width="9.140625" style="33" customWidth="1"/>
  </cols>
  <sheetData>
    <row r="1" spans="1:20" ht="36" customHeight="1">
      <c r="A1" s="52" t="s">
        <v>332</v>
      </c>
      <c r="B1" s="52" t="s">
        <v>218</v>
      </c>
      <c r="C1" s="53" t="s">
        <v>182</v>
      </c>
      <c r="D1" s="53" t="s">
        <v>333</v>
      </c>
      <c r="E1" s="53" t="s">
        <v>486</v>
      </c>
      <c r="F1" s="54" t="s">
        <v>331</v>
      </c>
      <c r="G1" s="54" t="s">
        <v>334</v>
      </c>
      <c r="H1" s="54" t="s">
        <v>318</v>
      </c>
      <c r="I1" s="54" t="s">
        <v>198</v>
      </c>
      <c r="J1" s="54" t="s">
        <v>368</v>
      </c>
      <c r="K1" s="54" t="s">
        <v>335</v>
      </c>
      <c r="L1" s="54" t="s">
        <v>9</v>
      </c>
      <c r="M1" s="54" t="s">
        <v>0</v>
      </c>
      <c r="N1" s="54" t="s">
        <v>310</v>
      </c>
      <c r="O1" s="54" t="s">
        <v>309</v>
      </c>
      <c r="P1" s="54" t="s">
        <v>308</v>
      </c>
      <c r="Q1" s="54" t="s">
        <v>163</v>
      </c>
      <c r="R1" s="54" t="s">
        <v>326</v>
      </c>
      <c r="S1" s="54" t="s">
        <v>328</v>
      </c>
      <c r="T1" s="54" t="s">
        <v>327</v>
      </c>
    </row>
    <row r="2" spans="1:32" s="46" customFormat="1" ht="34.5" customHeight="1">
      <c r="A2" s="80">
        <v>39458</v>
      </c>
      <c r="B2" s="56" t="s">
        <v>219</v>
      </c>
      <c r="C2" s="57">
        <v>921</v>
      </c>
      <c r="D2" s="57"/>
      <c r="E2" s="57" t="s">
        <v>487</v>
      </c>
      <c r="F2" s="57"/>
      <c r="G2" s="57"/>
      <c r="H2" s="57"/>
      <c r="I2" s="57"/>
      <c r="J2" s="57"/>
      <c r="K2" s="57">
        <v>921</v>
      </c>
      <c r="L2" s="57">
        <f aca="true" t="shared" si="0" ref="L2:L10">SUM(F2:K2)-C2</f>
        <v>0</v>
      </c>
      <c r="M2" s="56" t="s">
        <v>285</v>
      </c>
      <c r="N2" s="121" t="s">
        <v>491</v>
      </c>
      <c r="O2" s="121" t="s">
        <v>491</v>
      </c>
      <c r="P2" s="121" t="s">
        <v>491</v>
      </c>
      <c r="Q2" s="125">
        <v>65</v>
      </c>
      <c r="R2" s="125"/>
      <c r="S2" s="125"/>
      <c r="T2" s="125">
        <v>856</v>
      </c>
      <c r="U2" s="13"/>
      <c r="V2" s="13"/>
      <c r="W2" s="13"/>
      <c r="X2" s="13"/>
      <c r="Y2" s="13"/>
      <c r="Z2" s="13"/>
      <c r="AA2" s="13"/>
      <c r="AB2" s="13"/>
      <c r="AC2" s="13"/>
      <c r="AD2" s="13"/>
      <c r="AE2" s="13"/>
      <c r="AF2" s="13"/>
    </row>
    <row r="3" spans="1:32" s="46" customFormat="1" ht="34.5" customHeight="1">
      <c r="A3" s="80">
        <v>39475</v>
      </c>
      <c r="B3" s="56" t="s">
        <v>219</v>
      </c>
      <c r="C3" s="57">
        <v>1000</v>
      </c>
      <c r="D3" s="57"/>
      <c r="E3" s="57" t="s">
        <v>487</v>
      </c>
      <c r="F3" s="57"/>
      <c r="G3" s="57">
        <v>1000</v>
      </c>
      <c r="H3" s="57" t="s">
        <v>4</v>
      </c>
      <c r="I3" s="57"/>
      <c r="J3" s="57"/>
      <c r="K3" s="57"/>
      <c r="L3" s="57">
        <f t="shared" si="0"/>
        <v>0</v>
      </c>
      <c r="M3" s="56" t="s">
        <v>185</v>
      </c>
      <c r="N3" s="121" t="s">
        <v>491</v>
      </c>
      <c r="O3" s="121" t="s">
        <v>491</v>
      </c>
      <c r="P3" s="121" t="s">
        <v>491</v>
      </c>
      <c r="Q3" s="125"/>
      <c r="R3" s="125">
        <v>1000</v>
      </c>
      <c r="S3" s="125"/>
      <c r="T3" s="125"/>
      <c r="U3" s="13"/>
      <c r="V3" s="13"/>
      <c r="W3" s="13"/>
      <c r="X3" s="13"/>
      <c r="Y3" s="13"/>
      <c r="Z3" s="13"/>
      <c r="AA3" s="13"/>
      <c r="AB3" s="13"/>
      <c r="AC3" s="13"/>
      <c r="AD3" s="13"/>
      <c r="AE3" s="13"/>
      <c r="AF3" s="13"/>
    </row>
    <row r="4" spans="1:32" s="46" customFormat="1" ht="34.5" customHeight="1">
      <c r="A4" s="80">
        <v>39475</v>
      </c>
      <c r="B4" s="56" t="s">
        <v>219</v>
      </c>
      <c r="C4" s="57">
        <v>780</v>
      </c>
      <c r="D4" s="57"/>
      <c r="E4" s="57" t="s">
        <v>487</v>
      </c>
      <c r="F4" s="57"/>
      <c r="G4" s="57"/>
      <c r="H4" s="57"/>
      <c r="I4" s="57"/>
      <c r="J4" s="57"/>
      <c r="K4" s="57">
        <v>780</v>
      </c>
      <c r="L4" s="57">
        <f t="shared" si="0"/>
        <v>0</v>
      </c>
      <c r="M4" s="56" t="s">
        <v>13</v>
      </c>
      <c r="N4" s="121" t="s">
        <v>491</v>
      </c>
      <c r="O4" s="121" t="s">
        <v>491</v>
      </c>
      <c r="P4" s="121" t="s">
        <v>491</v>
      </c>
      <c r="Q4" s="125">
        <v>780</v>
      </c>
      <c r="R4" s="125"/>
      <c r="S4" s="125"/>
      <c r="T4" s="125"/>
      <c r="U4" s="13"/>
      <c r="V4" s="13"/>
      <c r="W4" s="13"/>
      <c r="X4" s="13"/>
      <c r="Y4" s="13"/>
      <c r="Z4" s="13"/>
      <c r="AA4" s="13"/>
      <c r="AB4" s="13"/>
      <c r="AC4" s="13"/>
      <c r="AD4" s="13"/>
      <c r="AE4" s="13"/>
      <c r="AF4" s="13"/>
    </row>
    <row r="5" spans="1:32" s="46" customFormat="1" ht="34.5" customHeight="1">
      <c r="A5" s="80">
        <v>39475</v>
      </c>
      <c r="B5" s="56" t="s">
        <v>219</v>
      </c>
      <c r="C5" s="57">
        <v>130</v>
      </c>
      <c r="D5" s="57"/>
      <c r="E5" s="57" t="s">
        <v>487</v>
      </c>
      <c r="F5" s="57"/>
      <c r="G5" s="57"/>
      <c r="H5" s="57"/>
      <c r="I5" s="57"/>
      <c r="J5" s="57"/>
      <c r="K5" s="57">
        <v>130</v>
      </c>
      <c r="L5" s="57">
        <f t="shared" si="0"/>
        <v>0</v>
      </c>
      <c r="M5" s="56" t="s">
        <v>13</v>
      </c>
      <c r="N5" s="121" t="s">
        <v>491</v>
      </c>
      <c r="O5" s="121" t="s">
        <v>491</v>
      </c>
      <c r="P5" s="121" t="s">
        <v>491</v>
      </c>
      <c r="Q5" s="125">
        <v>130</v>
      </c>
      <c r="R5" s="125"/>
      <c r="S5" s="125"/>
      <c r="T5" s="125"/>
      <c r="U5" s="13"/>
      <c r="V5" s="13"/>
      <c r="W5" s="13"/>
      <c r="X5" s="13"/>
      <c r="Y5" s="13"/>
      <c r="Z5" s="13"/>
      <c r="AA5" s="13"/>
      <c r="AB5" s="13"/>
      <c r="AC5" s="13"/>
      <c r="AD5" s="13"/>
      <c r="AE5" s="13"/>
      <c r="AF5" s="13"/>
    </row>
    <row r="6" spans="1:32" s="46" customFormat="1" ht="34.5" customHeight="1">
      <c r="A6" s="80">
        <v>39478</v>
      </c>
      <c r="B6" s="56" t="s">
        <v>219</v>
      </c>
      <c r="C6" s="57">
        <v>767</v>
      </c>
      <c r="D6" s="57"/>
      <c r="E6" s="57" t="s">
        <v>487</v>
      </c>
      <c r="F6" s="57"/>
      <c r="G6" s="57"/>
      <c r="H6" s="57">
        <v>100</v>
      </c>
      <c r="I6" s="57" t="s">
        <v>4</v>
      </c>
      <c r="J6" s="57" t="s">
        <v>4</v>
      </c>
      <c r="K6" s="57">
        <v>667</v>
      </c>
      <c r="L6" s="57">
        <f t="shared" si="0"/>
        <v>0</v>
      </c>
      <c r="M6" s="56" t="s">
        <v>286</v>
      </c>
      <c r="N6" s="121" t="s">
        <v>491</v>
      </c>
      <c r="O6" s="121" t="s">
        <v>491</v>
      </c>
      <c r="P6" s="121" t="s">
        <v>491</v>
      </c>
      <c r="Q6" s="125">
        <v>390</v>
      </c>
      <c r="R6" s="125">
        <v>100</v>
      </c>
      <c r="S6" s="125"/>
      <c r="T6" s="125">
        <v>277</v>
      </c>
      <c r="U6" s="13"/>
      <c r="V6" s="13"/>
      <c r="W6" s="13"/>
      <c r="X6" s="13"/>
      <c r="Y6" s="13"/>
      <c r="Z6" s="13"/>
      <c r="AA6" s="13"/>
      <c r="AB6" s="13"/>
      <c r="AC6" s="13"/>
      <c r="AD6" s="13"/>
      <c r="AE6" s="13"/>
      <c r="AF6" s="13"/>
    </row>
    <row r="7" spans="1:32" s="46" customFormat="1" ht="34.5" customHeight="1">
      <c r="A7" s="80">
        <v>39482</v>
      </c>
      <c r="B7" s="56" t="s">
        <v>219</v>
      </c>
      <c r="C7" s="57">
        <v>690</v>
      </c>
      <c r="D7" s="57"/>
      <c r="E7" s="57" t="s">
        <v>487</v>
      </c>
      <c r="F7" s="57"/>
      <c r="G7" s="57"/>
      <c r="H7" s="57"/>
      <c r="I7" s="57"/>
      <c r="J7" s="57"/>
      <c r="K7" s="57">
        <v>690</v>
      </c>
      <c r="L7" s="57">
        <f t="shared" si="0"/>
        <v>0</v>
      </c>
      <c r="M7" s="56" t="s">
        <v>12</v>
      </c>
      <c r="N7" s="121" t="s">
        <v>491</v>
      </c>
      <c r="O7" s="121" t="s">
        <v>491</v>
      </c>
      <c r="P7" s="121" t="s">
        <v>491</v>
      </c>
      <c r="Q7" s="125">
        <v>690</v>
      </c>
      <c r="R7" s="125"/>
      <c r="S7" s="125"/>
      <c r="T7" s="125"/>
      <c r="U7" s="13"/>
      <c r="V7" s="13"/>
      <c r="W7" s="13"/>
      <c r="X7" s="13"/>
      <c r="Y7" s="13"/>
      <c r="Z7" s="13"/>
      <c r="AA7" s="13"/>
      <c r="AB7" s="13"/>
      <c r="AC7" s="13"/>
      <c r="AD7" s="13"/>
      <c r="AE7" s="13"/>
      <c r="AF7" s="13"/>
    </row>
    <row r="8" spans="1:32" s="46" customFormat="1" ht="34.5" customHeight="1">
      <c r="A8" s="80">
        <v>39485</v>
      </c>
      <c r="B8" s="56" t="s">
        <v>219</v>
      </c>
      <c r="C8" s="57">
        <v>407</v>
      </c>
      <c r="D8" s="57"/>
      <c r="E8" s="57" t="s">
        <v>487</v>
      </c>
      <c r="F8" s="57"/>
      <c r="G8" s="57"/>
      <c r="H8" s="57"/>
      <c r="I8" s="57"/>
      <c r="J8" s="57"/>
      <c r="K8" s="57">
        <v>407</v>
      </c>
      <c r="L8" s="57">
        <f t="shared" si="0"/>
        <v>0</v>
      </c>
      <c r="M8" s="56" t="s">
        <v>320</v>
      </c>
      <c r="N8" s="121" t="s">
        <v>491</v>
      </c>
      <c r="O8" s="121" t="s">
        <v>491</v>
      </c>
      <c r="P8" s="121" t="s">
        <v>491</v>
      </c>
      <c r="Q8" s="125">
        <v>407</v>
      </c>
      <c r="R8" s="125"/>
      <c r="S8" s="125"/>
      <c r="T8" s="125"/>
      <c r="U8" s="13"/>
      <c r="V8" s="13"/>
      <c r="W8" s="13"/>
      <c r="X8" s="13"/>
      <c r="Y8" s="13"/>
      <c r="Z8" s="13"/>
      <c r="AA8" s="13"/>
      <c r="AB8" s="13"/>
      <c r="AC8" s="13"/>
      <c r="AD8" s="13"/>
      <c r="AE8" s="13"/>
      <c r="AF8" s="13"/>
    </row>
    <row r="9" spans="1:32" s="46" customFormat="1" ht="34.5" customHeight="1">
      <c r="A9" s="80">
        <v>39489</v>
      </c>
      <c r="B9" s="56" t="s">
        <v>219</v>
      </c>
      <c r="C9" s="57">
        <v>195</v>
      </c>
      <c r="D9" s="57"/>
      <c r="E9" s="57" t="s">
        <v>487</v>
      </c>
      <c r="F9" s="57"/>
      <c r="G9" s="57"/>
      <c r="H9" s="57"/>
      <c r="I9" s="57"/>
      <c r="J9" s="57"/>
      <c r="K9" s="57">
        <v>195</v>
      </c>
      <c r="L9" s="57">
        <f t="shared" si="0"/>
        <v>0</v>
      </c>
      <c r="M9" s="56" t="s">
        <v>186</v>
      </c>
      <c r="N9" s="121" t="s">
        <v>491</v>
      </c>
      <c r="O9" s="121" t="s">
        <v>491</v>
      </c>
      <c r="P9" s="121" t="s">
        <v>491</v>
      </c>
      <c r="Q9" s="125">
        <v>195</v>
      </c>
      <c r="R9" s="125"/>
      <c r="S9" s="125"/>
      <c r="T9" s="125"/>
      <c r="U9" s="13"/>
      <c r="V9" s="13"/>
      <c r="W9" s="13"/>
      <c r="X9" s="13"/>
      <c r="Y9" s="13"/>
      <c r="Z9" s="13"/>
      <c r="AA9" s="13"/>
      <c r="AB9" s="13"/>
      <c r="AC9" s="13"/>
      <c r="AD9" s="13"/>
      <c r="AE9" s="13"/>
      <c r="AF9" s="13"/>
    </row>
    <row r="10" spans="1:32" s="46" customFormat="1" ht="34.5" customHeight="1">
      <c r="A10" s="80">
        <v>39506</v>
      </c>
      <c r="B10" s="56" t="s">
        <v>219</v>
      </c>
      <c r="C10" s="57">
        <v>1490</v>
      </c>
      <c r="D10" s="57"/>
      <c r="E10" s="57" t="s">
        <v>487</v>
      </c>
      <c r="F10" s="57"/>
      <c r="G10" s="57"/>
      <c r="H10" s="57"/>
      <c r="I10" s="57"/>
      <c r="J10" s="57"/>
      <c r="K10" s="57">
        <v>1490</v>
      </c>
      <c r="L10" s="57">
        <f t="shared" si="0"/>
        <v>0</v>
      </c>
      <c r="M10" s="56" t="s">
        <v>288</v>
      </c>
      <c r="N10" s="121" t="s">
        <v>491</v>
      </c>
      <c r="O10" s="121" t="s">
        <v>491</v>
      </c>
      <c r="P10" s="121" t="s">
        <v>491</v>
      </c>
      <c r="Q10" s="125">
        <v>1490</v>
      </c>
      <c r="R10" s="125"/>
      <c r="S10" s="125"/>
      <c r="T10" s="125"/>
      <c r="U10" s="13"/>
      <c r="V10" s="13"/>
      <c r="W10" s="13"/>
      <c r="X10" s="13"/>
      <c r="Y10" s="13"/>
      <c r="Z10" s="13"/>
      <c r="AA10" s="13"/>
      <c r="AB10" s="13"/>
      <c r="AC10" s="13"/>
      <c r="AD10" s="13"/>
      <c r="AE10" s="13"/>
      <c r="AF10" s="13"/>
    </row>
    <row r="11" spans="1:32" s="46" customFormat="1" ht="34.5" customHeight="1">
      <c r="A11" s="80">
        <v>39512</v>
      </c>
      <c r="B11" s="56" t="s">
        <v>219</v>
      </c>
      <c r="C11" s="57">
        <v>65</v>
      </c>
      <c r="D11" s="57"/>
      <c r="E11" s="57" t="s">
        <v>487</v>
      </c>
      <c r="F11" s="57"/>
      <c r="G11" s="57"/>
      <c r="H11" s="57"/>
      <c r="I11" s="57"/>
      <c r="J11" s="57"/>
      <c r="K11" s="57">
        <v>65</v>
      </c>
      <c r="L11" s="57"/>
      <c r="M11" s="56" t="s">
        <v>287</v>
      </c>
      <c r="N11" s="121" t="s">
        <v>491</v>
      </c>
      <c r="O11" s="121" t="s">
        <v>491</v>
      </c>
      <c r="P11" s="121" t="s">
        <v>491</v>
      </c>
      <c r="Q11" s="125">
        <v>65</v>
      </c>
      <c r="R11" s="125"/>
      <c r="S11" s="125"/>
      <c r="T11" s="125"/>
      <c r="U11" s="13"/>
      <c r="V11" s="13"/>
      <c r="W11" s="13"/>
      <c r="X11" s="13"/>
      <c r="Y11" s="13"/>
      <c r="Z11" s="13"/>
      <c r="AA11" s="13"/>
      <c r="AB11" s="13"/>
      <c r="AC11" s="13"/>
      <c r="AD11" s="13"/>
      <c r="AE11" s="13"/>
      <c r="AF11" s="13"/>
    </row>
    <row r="12" spans="1:32" s="46" customFormat="1" ht="34.5" customHeight="1">
      <c r="A12" s="80">
        <v>39514</v>
      </c>
      <c r="B12" s="56" t="s">
        <v>219</v>
      </c>
      <c r="C12" s="57">
        <v>715</v>
      </c>
      <c r="D12" s="57"/>
      <c r="E12" s="57" t="s">
        <v>487</v>
      </c>
      <c r="F12" s="57"/>
      <c r="G12" s="57"/>
      <c r="H12" s="57"/>
      <c r="I12" s="57"/>
      <c r="J12" s="57"/>
      <c r="K12" s="57">
        <v>715</v>
      </c>
      <c r="L12" s="57">
        <f aca="true" t="shared" si="1" ref="L12:L32">SUM(F12:K12)-C12</f>
        <v>0</v>
      </c>
      <c r="M12" s="56" t="s">
        <v>304</v>
      </c>
      <c r="N12" s="121" t="s">
        <v>491</v>
      </c>
      <c r="O12" s="121" t="s">
        <v>491</v>
      </c>
      <c r="P12" s="121" t="s">
        <v>491</v>
      </c>
      <c r="Q12" s="125">
        <v>715</v>
      </c>
      <c r="R12" s="125"/>
      <c r="S12" s="125"/>
      <c r="T12" s="125"/>
      <c r="U12" s="13"/>
      <c r="V12" s="13"/>
      <c r="W12" s="13"/>
      <c r="X12" s="13"/>
      <c r="Y12" s="13"/>
      <c r="Z12" s="13"/>
      <c r="AA12" s="13"/>
      <c r="AB12" s="13"/>
      <c r="AC12" s="13"/>
      <c r="AD12" s="13"/>
      <c r="AE12" s="13"/>
      <c r="AF12" s="13"/>
    </row>
    <row r="13" spans="1:32" s="46" customFormat="1" ht="34.5" customHeight="1">
      <c r="A13" s="80">
        <v>39514</v>
      </c>
      <c r="B13" s="56" t="s">
        <v>219</v>
      </c>
      <c r="C13" s="57">
        <v>378.45</v>
      </c>
      <c r="D13" s="57"/>
      <c r="E13" s="57" t="s">
        <v>487</v>
      </c>
      <c r="F13" s="57"/>
      <c r="G13" s="57"/>
      <c r="H13" s="57"/>
      <c r="I13" s="57"/>
      <c r="J13" s="57"/>
      <c r="K13" s="57">
        <v>378.45</v>
      </c>
      <c r="L13" s="57">
        <f t="shared" si="1"/>
        <v>0</v>
      </c>
      <c r="M13" s="56" t="s">
        <v>305</v>
      </c>
      <c r="N13" s="121" t="s">
        <v>491</v>
      </c>
      <c r="O13" s="121" t="s">
        <v>491</v>
      </c>
      <c r="P13" s="121" t="s">
        <v>491</v>
      </c>
      <c r="Q13" s="125"/>
      <c r="R13" s="125"/>
      <c r="S13" s="125"/>
      <c r="T13" s="125">
        <v>378.45</v>
      </c>
      <c r="U13" s="13"/>
      <c r="V13" s="13"/>
      <c r="W13" s="13"/>
      <c r="X13" s="13"/>
      <c r="Y13" s="13"/>
      <c r="Z13" s="13"/>
      <c r="AA13" s="13"/>
      <c r="AB13" s="13"/>
      <c r="AC13" s="13"/>
      <c r="AD13" s="13"/>
      <c r="AE13" s="13"/>
      <c r="AF13" s="13"/>
    </row>
    <row r="14" spans="1:32" s="46" customFormat="1" ht="34.5" customHeight="1">
      <c r="A14" s="80">
        <v>39514</v>
      </c>
      <c r="B14" s="56" t="s">
        <v>219</v>
      </c>
      <c r="C14" s="57">
        <v>50</v>
      </c>
      <c r="D14" s="57"/>
      <c r="E14" s="57" t="s">
        <v>487</v>
      </c>
      <c r="F14" s="57"/>
      <c r="G14" s="57"/>
      <c r="H14" s="57"/>
      <c r="I14" s="57"/>
      <c r="J14" s="57"/>
      <c r="K14" s="57">
        <v>50</v>
      </c>
      <c r="L14" s="57">
        <f t="shared" si="1"/>
        <v>0</v>
      </c>
      <c r="M14" s="56" t="s">
        <v>306</v>
      </c>
      <c r="N14" s="121" t="s">
        <v>491</v>
      </c>
      <c r="O14" s="121" t="s">
        <v>491</v>
      </c>
      <c r="P14" s="121" t="s">
        <v>491</v>
      </c>
      <c r="Q14" s="125"/>
      <c r="R14" s="125">
        <v>50</v>
      </c>
      <c r="S14" s="125"/>
      <c r="T14" s="125"/>
      <c r="U14" s="13"/>
      <c r="V14" s="13"/>
      <c r="W14" s="13"/>
      <c r="X14" s="13"/>
      <c r="Y14" s="13"/>
      <c r="Z14" s="13"/>
      <c r="AA14" s="13"/>
      <c r="AB14" s="13"/>
      <c r="AC14" s="13"/>
      <c r="AD14" s="13"/>
      <c r="AE14" s="13"/>
      <c r="AF14" s="13"/>
    </row>
    <row r="15" spans="1:32" s="46" customFormat="1" ht="34.5" customHeight="1">
      <c r="A15" s="80">
        <v>39514</v>
      </c>
      <c r="B15" s="56" t="s">
        <v>219</v>
      </c>
      <c r="C15" s="57">
        <v>200</v>
      </c>
      <c r="D15" s="57"/>
      <c r="E15" s="57" t="s">
        <v>487</v>
      </c>
      <c r="F15" s="57"/>
      <c r="G15" s="57"/>
      <c r="H15" s="57"/>
      <c r="I15" s="57"/>
      <c r="J15" s="57"/>
      <c r="K15" s="57">
        <v>200</v>
      </c>
      <c r="L15" s="57">
        <f t="shared" si="1"/>
        <v>0</v>
      </c>
      <c r="M15" s="56" t="s">
        <v>307</v>
      </c>
      <c r="N15" s="121" t="s">
        <v>491</v>
      </c>
      <c r="O15" s="121" t="s">
        <v>491</v>
      </c>
      <c r="P15" s="121" t="s">
        <v>491</v>
      </c>
      <c r="Q15" s="125"/>
      <c r="R15" s="125">
        <v>200</v>
      </c>
      <c r="S15" s="125"/>
      <c r="T15" s="125"/>
      <c r="U15" s="13"/>
      <c r="V15" s="13"/>
      <c r="W15" s="13"/>
      <c r="X15" s="13"/>
      <c r="Y15" s="13"/>
      <c r="Z15" s="13"/>
      <c r="AA15" s="13"/>
      <c r="AB15" s="13"/>
      <c r="AC15" s="13"/>
      <c r="AD15" s="13"/>
      <c r="AE15" s="13"/>
      <c r="AF15" s="13"/>
    </row>
    <row r="16" spans="1:32" s="43" customFormat="1" ht="34.5" customHeight="1">
      <c r="A16" s="58">
        <v>39514</v>
      </c>
      <c r="B16" s="59" t="s">
        <v>220</v>
      </c>
      <c r="C16" s="60">
        <v>-67.5</v>
      </c>
      <c r="D16" s="64" t="s">
        <v>276</v>
      </c>
      <c r="E16" s="64" t="s">
        <v>487</v>
      </c>
      <c r="F16" s="62"/>
      <c r="G16" s="62"/>
      <c r="H16" s="62"/>
      <c r="I16" s="62"/>
      <c r="J16" s="62"/>
      <c r="K16" s="62">
        <v>-67.5</v>
      </c>
      <c r="L16" s="57">
        <f t="shared" si="1"/>
        <v>0</v>
      </c>
      <c r="M16" s="63" t="s">
        <v>279</v>
      </c>
      <c r="N16" s="62"/>
      <c r="O16" s="62">
        <v>-67.5</v>
      </c>
      <c r="P16" s="62"/>
      <c r="Q16" s="126" t="s">
        <v>491</v>
      </c>
      <c r="R16" s="126" t="s">
        <v>491</v>
      </c>
      <c r="S16" s="126" t="s">
        <v>491</v>
      </c>
      <c r="T16" s="126" t="s">
        <v>491</v>
      </c>
      <c r="U16" s="13"/>
      <c r="V16" s="13"/>
      <c r="W16" s="13"/>
      <c r="X16" s="13"/>
      <c r="Y16" s="13"/>
      <c r="Z16" s="13"/>
      <c r="AA16" s="13"/>
      <c r="AB16" s="13"/>
      <c r="AC16" s="13"/>
      <c r="AD16" s="13"/>
      <c r="AE16" s="13"/>
      <c r="AF16" s="13"/>
    </row>
    <row r="17" spans="1:32" s="43" customFormat="1" ht="34.5" customHeight="1">
      <c r="A17" s="58">
        <v>39514</v>
      </c>
      <c r="B17" s="59" t="s">
        <v>220</v>
      </c>
      <c r="C17" s="60">
        <v>-50</v>
      </c>
      <c r="D17" s="64" t="s">
        <v>277</v>
      </c>
      <c r="E17" s="64" t="s">
        <v>487</v>
      </c>
      <c r="F17" s="62"/>
      <c r="G17" s="62"/>
      <c r="H17" s="62"/>
      <c r="I17" s="62"/>
      <c r="J17" s="62"/>
      <c r="K17" s="62">
        <v>-50</v>
      </c>
      <c r="L17" s="57">
        <f t="shared" si="1"/>
        <v>0</v>
      </c>
      <c r="M17" s="63" t="s">
        <v>293</v>
      </c>
      <c r="N17" s="62"/>
      <c r="O17" s="62">
        <v>-50</v>
      </c>
      <c r="P17" s="62"/>
      <c r="Q17" s="126" t="s">
        <v>491</v>
      </c>
      <c r="R17" s="126" t="s">
        <v>491</v>
      </c>
      <c r="S17" s="126" t="s">
        <v>491</v>
      </c>
      <c r="T17" s="126" t="s">
        <v>491</v>
      </c>
      <c r="U17" s="13"/>
      <c r="V17" s="13"/>
      <c r="W17" s="13"/>
      <c r="X17" s="13"/>
      <c r="Y17" s="13"/>
      <c r="Z17" s="13"/>
      <c r="AA17" s="13"/>
      <c r="AB17" s="13"/>
      <c r="AC17" s="13"/>
      <c r="AD17" s="13"/>
      <c r="AE17" s="13"/>
      <c r="AF17" s="13"/>
    </row>
    <row r="18" spans="1:32" s="43" customFormat="1" ht="34.5" customHeight="1">
      <c r="A18" s="58">
        <v>39514</v>
      </c>
      <c r="B18" s="59" t="s">
        <v>220</v>
      </c>
      <c r="C18" s="60">
        <v>-14.95</v>
      </c>
      <c r="D18" s="64" t="s">
        <v>278</v>
      </c>
      <c r="E18" s="64" t="s">
        <v>487</v>
      </c>
      <c r="F18" s="62"/>
      <c r="G18" s="60">
        <v>-14.95</v>
      </c>
      <c r="H18" s="62"/>
      <c r="I18" s="62"/>
      <c r="J18" s="62"/>
      <c r="K18" s="62"/>
      <c r="L18" s="57">
        <f t="shared" si="1"/>
        <v>0</v>
      </c>
      <c r="M18" s="63" t="s">
        <v>280</v>
      </c>
      <c r="N18" s="62">
        <v>-14.95</v>
      </c>
      <c r="O18" s="62"/>
      <c r="P18" s="62" t="s">
        <v>4</v>
      </c>
      <c r="Q18" s="126" t="s">
        <v>491</v>
      </c>
      <c r="R18" s="126" t="s">
        <v>491</v>
      </c>
      <c r="S18" s="126" t="s">
        <v>491</v>
      </c>
      <c r="T18" s="126" t="s">
        <v>491</v>
      </c>
      <c r="U18" s="13"/>
      <c r="V18" s="13"/>
      <c r="W18" s="13"/>
      <c r="X18" s="13"/>
      <c r="Y18" s="13"/>
      <c r="Z18" s="13"/>
      <c r="AA18" s="13"/>
      <c r="AB18" s="13"/>
      <c r="AC18" s="13"/>
      <c r="AD18" s="13"/>
      <c r="AE18" s="13"/>
      <c r="AF18" s="13"/>
    </row>
    <row r="19" spans="1:32" s="43" customFormat="1" ht="34.5" customHeight="1">
      <c r="A19" s="80">
        <v>39514</v>
      </c>
      <c r="B19" s="56" t="s">
        <v>219</v>
      </c>
      <c r="C19" s="57">
        <v>574</v>
      </c>
      <c r="D19" s="57"/>
      <c r="E19" s="57" t="s">
        <v>487</v>
      </c>
      <c r="F19" s="57"/>
      <c r="G19" s="57"/>
      <c r="H19" s="57"/>
      <c r="I19" s="57"/>
      <c r="J19" s="57"/>
      <c r="K19" s="57">
        <v>574</v>
      </c>
      <c r="L19" s="57">
        <f t="shared" si="1"/>
        <v>0</v>
      </c>
      <c r="M19" s="56" t="s">
        <v>4</v>
      </c>
      <c r="N19" s="121" t="s">
        <v>491</v>
      </c>
      <c r="O19" s="121" t="s">
        <v>491</v>
      </c>
      <c r="P19" s="121" t="s">
        <v>491</v>
      </c>
      <c r="Q19" s="125"/>
      <c r="R19" s="125"/>
      <c r="S19" s="125"/>
      <c r="T19" s="125">
        <v>574</v>
      </c>
      <c r="U19" s="13"/>
      <c r="V19" s="13"/>
      <c r="W19" s="13"/>
      <c r="X19" s="13"/>
      <c r="Y19" s="13"/>
      <c r="Z19" s="13"/>
      <c r="AA19" s="13"/>
      <c r="AB19" s="13"/>
      <c r="AC19" s="13"/>
      <c r="AD19" s="13"/>
      <c r="AE19" s="13"/>
      <c r="AF19" s="13"/>
    </row>
    <row r="20" spans="1:32" s="46" customFormat="1" ht="34.5" customHeight="1">
      <c r="A20" s="58">
        <v>39520</v>
      </c>
      <c r="B20" s="59" t="s">
        <v>220</v>
      </c>
      <c r="C20" s="60">
        <v>-65</v>
      </c>
      <c r="D20" s="64" t="s">
        <v>281</v>
      </c>
      <c r="E20" s="64" t="s">
        <v>487</v>
      </c>
      <c r="F20" s="62"/>
      <c r="G20" s="62">
        <v>-65</v>
      </c>
      <c r="H20" s="62"/>
      <c r="I20" s="62"/>
      <c r="J20" s="62"/>
      <c r="K20" s="62"/>
      <c r="L20" s="57">
        <f t="shared" si="1"/>
        <v>0</v>
      </c>
      <c r="M20" s="63" t="s">
        <v>282</v>
      </c>
      <c r="N20" s="62"/>
      <c r="O20" s="62">
        <v>-65</v>
      </c>
      <c r="P20" s="62"/>
      <c r="Q20" s="126" t="s">
        <v>491</v>
      </c>
      <c r="R20" s="126" t="s">
        <v>491</v>
      </c>
      <c r="S20" s="126" t="s">
        <v>491</v>
      </c>
      <c r="T20" s="126" t="s">
        <v>491</v>
      </c>
      <c r="U20" s="13"/>
      <c r="V20" s="13"/>
      <c r="W20" s="13"/>
      <c r="X20" s="13"/>
      <c r="Y20" s="13"/>
      <c r="Z20" s="13"/>
      <c r="AA20" s="13"/>
      <c r="AB20" s="13"/>
      <c r="AC20" s="13"/>
      <c r="AD20" s="13"/>
      <c r="AE20" s="13"/>
      <c r="AF20" s="13"/>
    </row>
    <row r="21" spans="1:32" s="43" customFormat="1" ht="34.5" customHeight="1">
      <c r="A21" s="58">
        <v>39534</v>
      </c>
      <c r="B21" s="59" t="s">
        <v>220</v>
      </c>
      <c r="C21" s="60">
        <v>0</v>
      </c>
      <c r="D21" s="64" t="s">
        <v>4</v>
      </c>
      <c r="E21" s="64" t="s">
        <v>487</v>
      </c>
      <c r="F21" s="62"/>
      <c r="G21" s="62" t="s">
        <v>4</v>
      </c>
      <c r="H21" s="62">
        <v>-65</v>
      </c>
      <c r="I21" s="62"/>
      <c r="J21" s="62"/>
      <c r="K21" s="62">
        <v>65</v>
      </c>
      <c r="L21" s="57">
        <f t="shared" si="1"/>
        <v>0</v>
      </c>
      <c r="M21" s="63" t="s">
        <v>294</v>
      </c>
      <c r="N21" s="62"/>
      <c r="O21" s="62">
        <v>0</v>
      </c>
      <c r="P21" s="62"/>
      <c r="Q21" s="126" t="s">
        <v>491</v>
      </c>
      <c r="R21" s="126" t="s">
        <v>491</v>
      </c>
      <c r="S21" s="126" t="s">
        <v>491</v>
      </c>
      <c r="T21" s="126" t="s">
        <v>491</v>
      </c>
      <c r="U21" s="13"/>
      <c r="V21" s="13"/>
      <c r="W21" s="13"/>
      <c r="X21" s="13"/>
      <c r="Y21" s="13"/>
      <c r="Z21" s="13"/>
      <c r="AA21" s="13"/>
      <c r="AB21" s="13"/>
      <c r="AC21" s="13"/>
      <c r="AD21" s="13"/>
      <c r="AE21" s="13"/>
      <c r="AF21" s="13"/>
    </row>
    <row r="22" spans="1:32" s="43" customFormat="1" ht="34.5" customHeight="1">
      <c r="A22" s="58">
        <v>39536</v>
      </c>
      <c r="B22" s="59" t="s">
        <v>220</v>
      </c>
      <c r="C22" s="60">
        <v>0</v>
      </c>
      <c r="D22" s="64" t="s">
        <v>283</v>
      </c>
      <c r="E22" s="64" t="s">
        <v>488</v>
      </c>
      <c r="F22" s="62"/>
      <c r="G22" s="62" t="s">
        <v>4</v>
      </c>
      <c r="H22" s="62"/>
      <c r="I22" s="62"/>
      <c r="J22" s="62"/>
      <c r="K22" s="62">
        <v>0</v>
      </c>
      <c r="L22" s="57">
        <f t="shared" si="1"/>
        <v>0</v>
      </c>
      <c r="M22" s="63" t="s">
        <v>489</v>
      </c>
      <c r="N22" s="62"/>
      <c r="O22" s="62">
        <v>0</v>
      </c>
      <c r="P22" s="62"/>
      <c r="Q22" s="126" t="s">
        <v>491</v>
      </c>
      <c r="R22" s="126" t="s">
        <v>491</v>
      </c>
      <c r="S22" s="126" t="s">
        <v>491</v>
      </c>
      <c r="T22" s="126" t="s">
        <v>491</v>
      </c>
      <c r="U22" s="13"/>
      <c r="V22" s="13"/>
      <c r="W22" s="13"/>
      <c r="X22" s="13"/>
      <c r="Y22" s="13"/>
      <c r="Z22" s="13"/>
      <c r="AA22" s="13"/>
      <c r="AB22" s="13"/>
      <c r="AC22" s="13"/>
      <c r="AD22" s="13"/>
      <c r="AE22" s="13"/>
      <c r="AF22" s="13"/>
    </row>
    <row r="23" spans="1:32" s="43" customFormat="1" ht="34.5" customHeight="1">
      <c r="A23" s="58">
        <v>39546</v>
      </c>
      <c r="B23" s="59" t="s">
        <v>220</v>
      </c>
      <c r="C23" s="60">
        <v>-50</v>
      </c>
      <c r="D23" s="64" t="s">
        <v>297</v>
      </c>
      <c r="E23" s="64" t="s">
        <v>487</v>
      </c>
      <c r="F23" s="62">
        <v>-50</v>
      </c>
      <c r="G23" s="62" t="s">
        <v>4</v>
      </c>
      <c r="H23" s="62"/>
      <c r="I23" s="62"/>
      <c r="J23" s="62"/>
      <c r="K23" s="62" t="s">
        <v>4</v>
      </c>
      <c r="L23" s="57">
        <f t="shared" si="1"/>
        <v>0</v>
      </c>
      <c r="M23" s="63" t="s">
        <v>298</v>
      </c>
      <c r="N23" s="62"/>
      <c r="O23" s="62">
        <v>-50</v>
      </c>
      <c r="P23" s="62"/>
      <c r="Q23" s="126" t="s">
        <v>491</v>
      </c>
      <c r="R23" s="126" t="s">
        <v>491</v>
      </c>
      <c r="S23" s="126" t="s">
        <v>491</v>
      </c>
      <c r="T23" s="126" t="s">
        <v>491</v>
      </c>
      <c r="U23" s="13"/>
      <c r="V23" s="13"/>
      <c r="W23" s="13"/>
      <c r="X23" s="13"/>
      <c r="Y23" s="13"/>
      <c r="Z23" s="13"/>
      <c r="AA23" s="13"/>
      <c r="AB23" s="13"/>
      <c r="AC23" s="13"/>
      <c r="AD23" s="13"/>
      <c r="AE23" s="13"/>
      <c r="AF23" s="13"/>
    </row>
    <row r="24" spans="1:32" s="43" customFormat="1" ht="34.5" customHeight="1">
      <c r="A24" s="58">
        <v>39547</v>
      </c>
      <c r="B24" s="59" t="s">
        <v>220</v>
      </c>
      <c r="C24" s="60">
        <v>-292</v>
      </c>
      <c r="D24" s="64" t="s">
        <v>299</v>
      </c>
      <c r="E24" s="64" t="s">
        <v>487</v>
      </c>
      <c r="F24" s="62"/>
      <c r="G24" s="62" t="s">
        <v>4</v>
      </c>
      <c r="H24" s="62"/>
      <c r="I24" s="62"/>
      <c r="J24" s="62"/>
      <c r="K24" s="60">
        <v>-292</v>
      </c>
      <c r="L24" s="57">
        <f t="shared" si="1"/>
        <v>0</v>
      </c>
      <c r="M24" s="63" t="s">
        <v>404</v>
      </c>
      <c r="N24" s="62"/>
      <c r="O24" s="62">
        <v>-292</v>
      </c>
      <c r="P24" s="62"/>
      <c r="Q24" s="126" t="s">
        <v>491</v>
      </c>
      <c r="R24" s="126" t="s">
        <v>491</v>
      </c>
      <c r="S24" s="126" t="s">
        <v>491</v>
      </c>
      <c r="T24" s="126" t="s">
        <v>491</v>
      </c>
      <c r="U24" s="13"/>
      <c r="V24" s="13"/>
      <c r="W24" s="13"/>
      <c r="X24" s="13"/>
      <c r="Y24" s="13"/>
      <c r="Z24" s="13"/>
      <c r="AA24" s="13"/>
      <c r="AB24" s="13"/>
      <c r="AC24" s="13"/>
      <c r="AD24" s="13"/>
      <c r="AE24" s="13"/>
      <c r="AF24" s="13"/>
    </row>
    <row r="25" spans="1:32" s="43" customFormat="1" ht="34.5" customHeight="1">
      <c r="A25" s="58">
        <v>39551</v>
      </c>
      <c r="B25" s="59" t="s">
        <v>220</v>
      </c>
      <c r="C25" s="60">
        <v>-895.67</v>
      </c>
      <c r="D25" s="64" t="s">
        <v>302</v>
      </c>
      <c r="E25" s="64" t="s">
        <v>487</v>
      </c>
      <c r="F25" s="62"/>
      <c r="G25" s="62" t="s">
        <v>4</v>
      </c>
      <c r="H25" s="62"/>
      <c r="I25" s="62"/>
      <c r="J25" s="62"/>
      <c r="K25" s="60">
        <v>-895.67</v>
      </c>
      <c r="L25" s="57">
        <f t="shared" si="1"/>
        <v>0</v>
      </c>
      <c r="M25" s="60" t="s">
        <v>300</v>
      </c>
      <c r="N25" s="62"/>
      <c r="O25" s="62">
        <v>-895.67</v>
      </c>
      <c r="P25" s="62"/>
      <c r="Q25" s="126" t="s">
        <v>491</v>
      </c>
      <c r="R25" s="126" t="s">
        <v>491</v>
      </c>
      <c r="S25" s="126" t="s">
        <v>491</v>
      </c>
      <c r="T25" s="126" t="s">
        <v>491</v>
      </c>
      <c r="U25" s="13"/>
      <c r="V25" s="13"/>
      <c r="W25" s="13"/>
      <c r="X25" s="13"/>
      <c r="Y25" s="13"/>
      <c r="Z25" s="13"/>
      <c r="AA25" s="13"/>
      <c r="AB25" s="13"/>
      <c r="AC25" s="13"/>
      <c r="AD25" s="13"/>
      <c r="AE25" s="13"/>
      <c r="AF25" s="13"/>
    </row>
    <row r="26" spans="1:32" s="43" customFormat="1" ht="34.5" customHeight="1">
      <c r="A26" s="80">
        <v>39553</v>
      </c>
      <c r="B26" s="56" t="s">
        <v>219</v>
      </c>
      <c r="C26" s="57">
        <v>307.83</v>
      </c>
      <c r="D26" s="57"/>
      <c r="E26" s="57" t="s">
        <v>487</v>
      </c>
      <c r="F26" s="57"/>
      <c r="G26" s="57"/>
      <c r="H26" s="57">
        <v>116.83</v>
      </c>
      <c r="I26" s="57"/>
      <c r="J26" s="57"/>
      <c r="K26" s="57">
        <v>191</v>
      </c>
      <c r="L26" s="57">
        <f t="shared" si="1"/>
        <v>0</v>
      </c>
      <c r="M26" s="56" t="s">
        <v>319</v>
      </c>
      <c r="N26" s="121" t="s">
        <v>491</v>
      </c>
      <c r="O26" s="121" t="s">
        <v>491</v>
      </c>
      <c r="P26" s="121" t="s">
        <v>491</v>
      </c>
      <c r="Q26" s="125"/>
      <c r="R26" s="125">
        <v>100</v>
      </c>
      <c r="S26" s="125">
        <v>116.83</v>
      </c>
      <c r="T26" s="125">
        <v>91</v>
      </c>
      <c r="U26" s="13"/>
      <c r="V26" s="13"/>
      <c r="W26" s="13"/>
      <c r="X26" s="13"/>
      <c r="Y26" s="13"/>
      <c r="Z26" s="13"/>
      <c r="AA26" s="13"/>
      <c r="AB26" s="13"/>
      <c r="AC26" s="13"/>
      <c r="AD26" s="13"/>
      <c r="AE26" s="13"/>
      <c r="AF26" s="13"/>
    </row>
    <row r="27" spans="1:32" s="43" customFormat="1" ht="34.5" customHeight="1">
      <c r="A27" s="80">
        <v>39574</v>
      </c>
      <c r="B27" s="56" t="s">
        <v>219</v>
      </c>
      <c r="C27" s="57">
        <v>365</v>
      </c>
      <c r="D27" s="57"/>
      <c r="E27" s="57" t="s">
        <v>487</v>
      </c>
      <c r="F27" s="57"/>
      <c r="G27" s="57"/>
      <c r="H27" s="57"/>
      <c r="I27" s="57"/>
      <c r="J27" s="57"/>
      <c r="K27" s="57">
        <v>365</v>
      </c>
      <c r="L27" s="57">
        <f t="shared" si="1"/>
        <v>0</v>
      </c>
      <c r="M27" s="56" t="s">
        <v>317</v>
      </c>
      <c r="N27" s="121" t="s">
        <v>491</v>
      </c>
      <c r="O27" s="121" t="s">
        <v>491</v>
      </c>
      <c r="P27" s="121" t="s">
        <v>491</v>
      </c>
      <c r="Q27" s="125">
        <v>65</v>
      </c>
      <c r="R27" s="125">
        <v>300</v>
      </c>
      <c r="S27" s="125"/>
      <c r="T27" s="125"/>
      <c r="U27" s="13"/>
      <c r="V27" s="13"/>
      <c r="W27" s="13"/>
      <c r="X27" s="13"/>
      <c r="Y27" s="13"/>
      <c r="Z27" s="13"/>
      <c r="AA27" s="13"/>
      <c r="AB27" s="13"/>
      <c r="AC27" s="13"/>
      <c r="AD27" s="13"/>
      <c r="AE27" s="13"/>
      <c r="AF27" s="13"/>
    </row>
    <row r="28" spans="1:32" s="43" customFormat="1" ht="34.5" customHeight="1">
      <c r="A28" s="80">
        <v>39576</v>
      </c>
      <c r="B28" s="56" t="s">
        <v>219</v>
      </c>
      <c r="C28" s="57">
        <v>180</v>
      </c>
      <c r="D28" s="57"/>
      <c r="E28" s="57" t="s">
        <v>487</v>
      </c>
      <c r="F28" s="57"/>
      <c r="G28" s="57"/>
      <c r="H28" s="57">
        <v>180</v>
      </c>
      <c r="I28" s="57"/>
      <c r="J28" s="57"/>
      <c r="K28" s="57" t="s">
        <v>4</v>
      </c>
      <c r="L28" s="57">
        <f t="shared" si="1"/>
        <v>0</v>
      </c>
      <c r="M28" s="56" t="s">
        <v>318</v>
      </c>
      <c r="N28" s="121" t="s">
        <v>491</v>
      </c>
      <c r="O28" s="121" t="s">
        <v>491</v>
      </c>
      <c r="P28" s="121" t="s">
        <v>491</v>
      </c>
      <c r="Q28" s="125"/>
      <c r="R28" s="125"/>
      <c r="S28" s="125"/>
      <c r="T28" s="125">
        <v>180</v>
      </c>
      <c r="U28" s="13"/>
      <c r="V28" s="13"/>
      <c r="W28" s="13"/>
      <c r="X28" s="13"/>
      <c r="Y28" s="13"/>
      <c r="Z28" s="13"/>
      <c r="AA28" s="13"/>
      <c r="AB28" s="13"/>
      <c r="AC28" s="13"/>
      <c r="AD28" s="13"/>
      <c r="AE28" s="13"/>
      <c r="AF28" s="13"/>
    </row>
    <row r="29" spans="1:32" s="43" customFormat="1" ht="34.5" customHeight="1">
      <c r="A29" s="58">
        <v>39581</v>
      </c>
      <c r="B29" s="59" t="s">
        <v>220</v>
      </c>
      <c r="C29" s="60">
        <v>-50</v>
      </c>
      <c r="D29" s="64" t="s">
        <v>301</v>
      </c>
      <c r="E29" s="64" t="s">
        <v>487</v>
      </c>
      <c r="F29" s="62">
        <v>-50</v>
      </c>
      <c r="G29" s="62" t="s">
        <v>4</v>
      </c>
      <c r="H29" s="62"/>
      <c r="I29" s="62"/>
      <c r="J29" s="62"/>
      <c r="K29" s="62" t="s">
        <v>4</v>
      </c>
      <c r="L29" s="57">
        <f t="shared" si="1"/>
        <v>0</v>
      </c>
      <c r="M29" s="63" t="s">
        <v>303</v>
      </c>
      <c r="N29" s="62"/>
      <c r="O29" s="62"/>
      <c r="P29" s="62">
        <v>-50</v>
      </c>
      <c r="Q29" s="126" t="s">
        <v>491</v>
      </c>
      <c r="R29" s="126" t="s">
        <v>491</v>
      </c>
      <c r="S29" s="126" t="s">
        <v>491</v>
      </c>
      <c r="T29" s="126" t="s">
        <v>491</v>
      </c>
      <c r="U29" s="13"/>
      <c r="V29" s="13"/>
      <c r="W29" s="13"/>
      <c r="X29" s="13"/>
      <c r="Y29" s="13"/>
      <c r="Z29" s="13"/>
      <c r="AA29" s="13"/>
      <c r="AB29" s="13"/>
      <c r="AC29" s="13"/>
      <c r="AD29" s="13"/>
      <c r="AE29" s="13"/>
      <c r="AF29" s="13"/>
    </row>
    <row r="30" spans="1:32" s="43" customFormat="1" ht="34.5" customHeight="1">
      <c r="A30" s="58">
        <v>39595</v>
      </c>
      <c r="B30" s="59" t="s">
        <v>220</v>
      </c>
      <c r="C30" s="60">
        <v>0</v>
      </c>
      <c r="D30" s="81">
        <v>2318</v>
      </c>
      <c r="E30" s="64" t="s">
        <v>487</v>
      </c>
      <c r="F30" s="62"/>
      <c r="G30" s="62" t="s">
        <v>4</v>
      </c>
      <c r="H30" s="62"/>
      <c r="I30" s="62"/>
      <c r="J30" s="62"/>
      <c r="K30" s="62" t="s">
        <v>4</v>
      </c>
      <c r="L30" s="57">
        <f t="shared" si="1"/>
        <v>0</v>
      </c>
      <c r="M30" s="63" t="s">
        <v>147</v>
      </c>
      <c r="N30" s="62"/>
      <c r="O30" s="62"/>
      <c r="P30" s="62"/>
      <c r="Q30" s="126" t="s">
        <v>491</v>
      </c>
      <c r="R30" s="126" t="s">
        <v>491</v>
      </c>
      <c r="S30" s="126" t="s">
        <v>491</v>
      </c>
      <c r="T30" s="126" t="s">
        <v>491</v>
      </c>
      <c r="U30" s="13"/>
      <c r="V30" s="13"/>
      <c r="W30" s="13"/>
      <c r="X30" s="13"/>
      <c r="Y30" s="13"/>
      <c r="Z30" s="13"/>
      <c r="AA30" s="13"/>
      <c r="AB30" s="13"/>
      <c r="AC30" s="13"/>
      <c r="AD30" s="13"/>
      <c r="AE30" s="13"/>
      <c r="AF30" s="13"/>
    </row>
    <row r="31" spans="1:32" s="46" customFormat="1" ht="34.5" customHeight="1">
      <c r="A31" s="80">
        <v>39603</v>
      </c>
      <c r="B31" s="56" t="s">
        <v>219</v>
      </c>
      <c r="C31" s="57">
        <v>207</v>
      </c>
      <c r="D31" s="57"/>
      <c r="E31" s="57" t="s">
        <v>487</v>
      </c>
      <c r="F31" s="57"/>
      <c r="G31" s="57"/>
      <c r="H31" s="57"/>
      <c r="I31" s="57"/>
      <c r="J31" s="57"/>
      <c r="K31" s="57">
        <v>207</v>
      </c>
      <c r="L31" s="57">
        <f t="shared" si="1"/>
        <v>0</v>
      </c>
      <c r="M31" s="56" t="s">
        <v>450</v>
      </c>
      <c r="N31" s="121" t="s">
        <v>491</v>
      </c>
      <c r="O31" s="121" t="s">
        <v>491</v>
      </c>
      <c r="P31" s="121" t="s">
        <v>491</v>
      </c>
      <c r="Q31" s="125"/>
      <c r="R31" s="125"/>
      <c r="S31" s="125"/>
      <c r="T31" s="125">
        <v>207</v>
      </c>
      <c r="U31" s="13"/>
      <c r="V31" s="13"/>
      <c r="W31" s="13"/>
      <c r="X31" s="13"/>
      <c r="Y31" s="13"/>
      <c r="Z31" s="13"/>
      <c r="AA31" s="13"/>
      <c r="AB31" s="13"/>
      <c r="AC31" s="13"/>
      <c r="AD31" s="13"/>
      <c r="AE31" s="13"/>
      <c r="AF31" s="13"/>
    </row>
    <row r="32" spans="1:32" s="46" customFormat="1" ht="34.5" customHeight="1">
      <c r="A32" s="80">
        <v>39603</v>
      </c>
      <c r="B32" s="56" t="s">
        <v>219</v>
      </c>
      <c r="C32" s="57">
        <v>510.7</v>
      </c>
      <c r="D32" s="57"/>
      <c r="E32" s="57" t="s">
        <v>487</v>
      </c>
      <c r="F32" s="57"/>
      <c r="G32" s="57"/>
      <c r="H32" s="57">
        <v>510.7</v>
      </c>
      <c r="I32" s="57"/>
      <c r="J32" s="57"/>
      <c r="K32" s="57">
        <v>510.7</v>
      </c>
      <c r="L32" s="57">
        <f t="shared" si="1"/>
        <v>510.7</v>
      </c>
      <c r="M32" s="56" t="s">
        <v>451</v>
      </c>
      <c r="N32" s="121" t="s">
        <v>491</v>
      </c>
      <c r="O32" s="121" t="s">
        <v>491</v>
      </c>
      <c r="P32" s="121" t="s">
        <v>491</v>
      </c>
      <c r="Q32" s="125"/>
      <c r="R32" s="125"/>
      <c r="S32" s="125"/>
      <c r="T32" s="125">
        <v>510.7</v>
      </c>
      <c r="U32" s="13"/>
      <c r="V32" s="13"/>
      <c r="W32" s="13"/>
      <c r="X32" s="13"/>
      <c r="Y32" s="13"/>
      <c r="Z32" s="13"/>
      <c r="AA32" s="13"/>
      <c r="AB32" s="13"/>
      <c r="AC32" s="13"/>
      <c r="AD32" s="13"/>
      <c r="AE32" s="13"/>
      <c r="AF32" s="13"/>
    </row>
    <row r="33" spans="1:32" s="43" customFormat="1" ht="34.5" customHeight="1">
      <c r="A33" s="58">
        <v>39607</v>
      </c>
      <c r="B33" s="59" t="s">
        <v>220</v>
      </c>
      <c r="C33" s="60">
        <v>0</v>
      </c>
      <c r="D33" s="64" t="s">
        <v>311</v>
      </c>
      <c r="E33" s="64" t="s">
        <v>487</v>
      </c>
      <c r="F33" s="62"/>
      <c r="G33" s="62" t="s">
        <v>4</v>
      </c>
      <c r="H33" s="62" t="s">
        <v>4</v>
      </c>
      <c r="I33" s="62"/>
      <c r="J33" s="62"/>
      <c r="K33" s="62" t="s">
        <v>4</v>
      </c>
      <c r="L33" s="57">
        <f>SUM(F33:K33)-C33</f>
        <v>0</v>
      </c>
      <c r="M33" s="63" t="s">
        <v>147</v>
      </c>
      <c r="N33" s="62"/>
      <c r="O33" s="62" t="s">
        <v>4</v>
      </c>
      <c r="P33" s="62" t="s">
        <v>4</v>
      </c>
      <c r="Q33" s="126" t="s">
        <v>491</v>
      </c>
      <c r="R33" s="126" t="s">
        <v>491</v>
      </c>
      <c r="S33" s="126" t="s">
        <v>491</v>
      </c>
      <c r="T33" s="126" t="s">
        <v>491</v>
      </c>
      <c r="U33" s="13"/>
      <c r="V33" s="13"/>
      <c r="W33" s="13"/>
      <c r="X33" s="13"/>
      <c r="Y33" s="13"/>
      <c r="Z33" s="13"/>
      <c r="AA33" s="13"/>
      <c r="AB33" s="13"/>
      <c r="AC33" s="13"/>
      <c r="AD33" s="13"/>
      <c r="AE33" s="13"/>
      <c r="AF33" s="13"/>
    </row>
    <row r="34" spans="1:32" s="43" customFormat="1" ht="34.5" customHeight="1">
      <c r="A34" s="58">
        <v>39607</v>
      </c>
      <c r="B34" s="59" t="s">
        <v>220</v>
      </c>
      <c r="C34" s="60">
        <v>-250</v>
      </c>
      <c r="D34" s="64" t="s">
        <v>312</v>
      </c>
      <c r="E34" s="64" t="s">
        <v>487</v>
      </c>
      <c r="F34" s="62"/>
      <c r="G34" s="62" t="s">
        <v>4</v>
      </c>
      <c r="H34" s="62">
        <v>-250</v>
      </c>
      <c r="I34" s="62"/>
      <c r="J34" s="62"/>
      <c r="K34" s="62" t="s">
        <v>4</v>
      </c>
      <c r="L34" s="57">
        <f>SUM(F34:K34)-C34</f>
        <v>0</v>
      </c>
      <c r="M34" s="63" t="s">
        <v>315</v>
      </c>
      <c r="N34" s="62"/>
      <c r="O34" s="62"/>
      <c r="P34" s="62">
        <v>-250</v>
      </c>
      <c r="Q34" s="126" t="s">
        <v>491</v>
      </c>
      <c r="R34" s="126" t="s">
        <v>491</v>
      </c>
      <c r="S34" s="126" t="s">
        <v>491</v>
      </c>
      <c r="T34" s="126" t="s">
        <v>491</v>
      </c>
      <c r="U34" s="13"/>
      <c r="V34" s="13"/>
      <c r="W34" s="13"/>
      <c r="X34" s="13"/>
      <c r="Y34" s="13"/>
      <c r="Z34" s="13"/>
      <c r="AA34" s="13"/>
      <c r="AB34" s="13"/>
      <c r="AC34" s="13"/>
      <c r="AD34" s="13"/>
      <c r="AE34" s="13"/>
      <c r="AF34" s="13"/>
    </row>
    <row r="35" spans="1:32" s="46" customFormat="1" ht="34.5" customHeight="1">
      <c r="A35" s="58">
        <v>39607</v>
      </c>
      <c r="B35" s="59" t="s">
        <v>220</v>
      </c>
      <c r="C35" s="60">
        <v>-347.55</v>
      </c>
      <c r="D35" s="64" t="s">
        <v>313</v>
      </c>
      <c r="E35" s="64" t="s">
        <v>487</v>
      </c>
      <c r="F35" s="62"/>
      <c r="G35" s="62" t="s">
        <v>4</v>
      </c>
      <c r="H35" s="62">
        <v>-347.55</v>
      </c>
      <c r="I35" s="62"/>
      <c r="J35" s="62"/>
      <c r="K35" s="62" t="s">
        <v>4</v>
      </c>
      <c r="L35" s="57">
        <f>SUM(F35:K35)-C35</f>
        <v>0</v>
      </c>
      <c r="M35" s="63" t="s">
        <v>316</v>
      </c>
      <c r="N35" s="62"/>
      <c r="O35" s="62"/>
      <c r="P35" s="62">
        <v>-347.55</v>
      </c>
      <c r="Q35" s="126" t="s">
        <v>491</v>
      </c>
      <c r="R35" s="126" t="s">
        <v>491</v>
      </c>
      <c r="S35" s="126" t="s">
        <v>491</v>
      </c>
      <c r="T35" s="126" t="s">
        <v>491</v>
      </c>
      <c r="U35" s="13"/>
      <c r="V35" s="13"/>
      <c r="W35" s="13"/>
      <c r="X35" s="13"/>
      <c r="Y35" s="13"/>
      <c r="Z35" s="13"/>
      <c r="AA35" s="13"/>
      <c r="AB35" s="13"/>
      <c r="AC35" s="13"/>
      <c r="AD35" s="13"/>
      <c r="AE35" s="13"/>
      <c r="AF35" s="13"/>
    </row>
    <row r="36" spans="1:32" s="43" customFormat="1" ht="34.5" customHeight="1">
      <c r="A36" s="52" t="s">
        <v>332</v>
      </c>
      <c r="B36" s="52" t="s">
        <v>218</v>
      </c>
      <c r="C36" s="53" t="s">
        <v>182</v>
      </c>
      <c r="D36" s="53" t="s">
        <v>333</v>
      </c>
      <c r="E36" s="53" t="s">
        <v>486</v>
      </c>
      <c r="F36" s="54" t="s">
        <v>331</v>
      </c>
      <c r="G36" s="54" t="s">
        <v>334</v>
      </c>
      <c r="H36" s="54" t="s">
        <v>318</v>
      </c>
      <c r="I36" s="54" t="s">
        <v>198</v>
      </c>
      <c r="J36" s="54" t="s">
        <v>368</v>
      </c>
      <c r="K36" s="54" t="s">
        <v>335</v>
      </c>
      <c r="L36" s="54" t="s">
        <v>9</v>
      </c>
      <c r="M36" s="54" t="s">
        <v>0</v>
      </c>
      <c r="N36" s="113" t="s">
        <v>310</v>
      </c>
      <c r="O36" s="113" t="s">
        <v>309</v>
      </c>
      <c r="P36" s="113" t="s">
        <v>308</v>
      </c>
      <c r="Q36" s="127" t="s">
        <v>163</v>
      </c>
      <c r="R36" s="127" t="s">
        <v>326</v>
      </c>
      <c r="S36" s="127" t="s">
        <v>328</v>
      </c>
      <c r="T36" s="127" t="s">
        <v>327</v>
      </c>
      <c r="U36" s="33"/>
      <c r="V36" s="33"/>
      <c r="W36" s="33"/>
      <c r="X36" s="33"/>
      <c r="Y36" s="33"/>
      <c r="Z36" s="33"/>
      <c r="AA36" s="33"/>
      <c r="AB36" s="33"/>
      <c r="AC36" s="33"/>
      <c r="AD36" s="33"/>
      <c r="AE36" s="33"/>
      <c r="AF36" s="33"/>
    </row>
    <row r="37" spans="1:32" s="43" customFormat="1" ht="34.5" customHeight="1">
      <c r="A37" s="52" t="s">
        <v>332</v>
      </c>
      <c r="B37" s="52" t="s">
        <v>218</v>
      </c>
      <c r="C37" s="53" t="s">
        <v>182</v>
      </c>
      <c r="D37" s="53" t="s">
        <v>333</v>
      </c>
      <c r="E37" s="53" t="s">
        <v>486</v>
      </c>
      <c r="F37" s="54" t="s">
        <v>331</v>
      </c>
      <c r="G37" s="54" t="s">
        <v>334</v>
      </c>
      <c r="H37" s="54" t="s">
        <v>318</v>
      </c>
      <c r="I37" s="54" t="s">
        <v>198</v>
      </c>
      <c r="J37" s="54" t="s">
        <v>368</v>
      </c>
      <c r="K37" s="54" t="s">
        <v>335</v>
      </c>
      <c r="L37" s="54" t="s">
        <v>9</v>
      </c>
      <c r="M37" s="54" t="s">
        <v>0</v>
      </c>
      <c r="N37" s="113" t="s">
        <v>310</v>
      </c>
      <c r="O37" s="113" t="s">
        <v>309</v>
      </c>
      <c r="P37" s="113" t="s">
        <v>308</v>
      </c>
      <c r="Q37" s="127" t="s">
        <v>163</v>
      </c>
      <c r="R37" s="127" t="s">
        <v>326</v>
      </c>
      <c r="S37" s="127" t="s">
        <v>328</v>
      </c>
      <c r="T37" s="127" t="s">
        <v>327</v>
      </c>
      <c r="U37" s="33"/>
      <c r="V37" s="33"/>
      <c r="W37" s="33"/>
      <c r="X37" s="33"/>
      <c r="Y37" s="33"/>
      <c r="Z37" s="33"/>
      <c r="AA37" s="33"/>
      <c r="AB37" s="33"/>
      <c r="AC37" s="33"/>
      <c r="AD37" s="33"/>
      <c r="AE37" s="33"/>
      <c r="AF37" s="33"/>
    </row>
    <row r="38" spans="1:20" s="13" customFormat="1" ht="34.5" customHeight="1">
      <c r="A38" s="58">
        <v>39612</v>
      </c>
      <c r="B38" s="59" t="s">
        <v>220</v>
      </c>
      <c r="C38" s="60">
        <v>-161.23</v>
      </c>
      <c r="D38" s="64" t="s">
        <v>376</v>
      </c>
      <c r="E38" s="64" t="s">
        <v>487</v>
      </c>
      <c r="F38" s="62"/>
      <c r="G38" s="62" t="s">
        <v>4</v>
      </c>
      <c r="H38" s="62"/>
      <c r="I38" s="62"/>
      <c r="J38" s="62"/>
      <c r="K38" s="60">
        <v>-161.23</v>
      </c>
      <c r="L38" s="62"/>
      <c r="M38" s="63" t="s">
        <v>378</v>
      </c>
      <c r="N38" s="62"/>
      <c r="O38" s="60">
        <v>-161.23</v>
      </c>
      <c r="P38" s="62"/>
      <c r="Q38" s="126" t="s">
        <v>491</v>
      </c>
      <c r="R38" s="126" t="s">
        <v>491</v>
      </c>
      <c r="S38" s="126" t="s">
        <v>491</v>
      </c>
      <c r="T38" s="126" t="s">
        <v>491</v>
      </c>
    </row>
    <row r="39" spans="1:32" s="46" customFormat="1" ht="34.5" customHeight="1">
      <c r="A39" s="58">
        <v>39612</v>
      </c>
      <c r="B39" s="59" t="s">
        <v>220</v>
      </c>
      <c r="C39" s="60">
        <v>-236.94</v>
      </c>
      <c r="D39" s="64" t="s">
        <v>377</v>
      </c>
      <c r="E39" s="64" t="s">
        <v>487</v>
      </c>
      <c r="F39" s="62"/>
      <c r="G39" s="62" t="s">
        <v>4</v>
      </c>
      <c r="H39" s="62"/>
      <c r="I39" s="62"/>
      <c r="J39" s="62"/>
      <c r="K39" s="60">
        <v>-236.94</v>
      </c>
      <c r="L39" s="62"/>
      <c r="M39" s="63" t="s">
        <v>379</v>
      </c>
      <c r="N39" s="62"/>
      <c r="O39" s="60">
        <v>-236.94</v>
      </c>
      <c r="P39" s="62"/>
      <c r="Q39" s="126" t="s">
        <v>491</v>
      </c>
      <c r="R39" s="126" t="s">
        <v>491</v>
      </c>
      <c r="S39" s="126" t="s">
        <v>491</v>
      </c>
      <c r="T39" s="126" t="s">
        <v>491</v>
      </c>
      <c r="U39" s="13"/>
      <c r="V39" s="13"/>
      <c r="W39" s="13"/>
      <c r="X39" s="13"/>
      <c r="Y39" s="13"/>
      <c r="Z39" s="13"/>
      <c r="AA39" s="13"/>
      <c r="AB39" s="13"/>
      <c r="AC39" s="13"/>
      <c r="AD39" s="13"/>
      <c r="AE39" s="13"/>
      <c r="AF39" s="13"/>
    </row>
    <row r="40" spans="1:32" s="46" customFormat="1" ht="34.5" customHeight="1">
      <c r="A40" s="58">
        <v>39613</v>
      </c>
      <c r="B40" s="59" t="s">
        <v>220</v>
      </c>
      <c r="C40" s="60">
        <v>-1015</v>
      </c>
      <c r="D40" s="64" t="s">
        <v>375</v>
      </c>
      <c r="E40" s="64" t="s">
        <v>487</v>
      </c>
      <c r="F40" s="62"/>
      <c r="G40" s="62" t="s">
        <v>4</v>
      </c>
      <c r="H40" s="62"/>
      <c r="I40" s="62"/>
      <c r="J40" s="62"/>
      <c r="K40" s="60">
        <v>-1015</v>
      </c>
      <c r="L40" s="62"/>
      <c r="M40" s="63" t="s">
        <v>380</v>
      </c>
      <c r="N40" s="62"/>
      <c r="O40" s="60">
        <v>-1015</v>
      </c>
      <c r="P40" s="62"/>
      <c r="Q40" s="126" t="s">
        <v>491</v>
      </c>
      <c r="R40" s="126" t="s">
        <v>491</v>
      </c>
      <c r="S40" s="126" t="s">
        <v>491</v>
      </c>
      <c r="T40" s="126" t="s">
        <v>491</v>
      </c>
      <c r="U40" s="13"/>
      <c r="V40" s="13"/>
      <c r="W40" s="13"/>
      <c r="X40" s="13"/>
      <c r="Y40" s="13"/>
      <c r="Z40" s="13"/>
      <c r="AA40" s="13"/>
      <c r="AB40" s="13"/>
      <c r="AC40" s="13"/>
      <c r="AD40" s="13"/>
      <c r="AE40" s="13"/>
      <c r="AF40" s="13"/>
    </row>
    <row r="41" spans="1:32" s="46" customFormat="1" ht="34.5" customHeight="1">
      <c r="A41" s="58">
        <v>39613</v>
      </c>
      <c r="B41" s="59" t="s">
        <v>220</v>
      </c>
      <c r="C41" s="60">
        <v>-1104.09</v>
      </c>
      <c r="D41" s="64" t="s">
        <v>374</v>
      </c>
      <c r="E41" s="64" t="s">
        <v>487</v>
      </c>
      <c r="F41" s="62"/>
      <c r="G41" s="62" t="s">
        <v>4</v>
      </c>
      <c r="H41" s="62">
        <v>-676.12</v>
      </c>
      <c r="I41" s="62"/>
      <c r="J41" s="62"/>
      <c r="K41" s="62">
        <v>-427.97</v>
      </c>
      <c r="L41" s="57">
        <f>SUM(F41:K41)-C41</f>
        <v>0</v>
      </c>
      <c r="M41" s="63" t="s">
        <v>314</v>
      </c>
      <c r="N41" s="62"/>
      <c r="O41" s="62">
        <v>-676.12</v>
      </c>
      <c r="P41" s="62">
        <v>-427.97</v>
      </c>
      <c r="Q41" s="126" t="s">
        <v>491</v>
      </c>
      <c r="R41" s="126" t="s">
        <v>491</v>
      </c>
      <c r="S41" s="126" t="s">
        <v>491</v>
      </c>
      <c r="T41" s="126" t="s">
        <v>491</v>
      </c>
      <c r="U41" s="13"/>
      <c r="V41" s="13"/>
      <c r="W41" s="13"/>
      <c r="X41" s="13"/>
      <c r="Y41" s="13"/>
      <c r="Z41" s="13"/>
      <c r="AA41" s="13"/>
      <c r="AB41" s="13"/>
      <c r="AC41" s="13"/>
      <c r="AD41" s="13"/>
      <c r="AE41" s="13"/>
      <c r="AF41" s="13"/>
    </row>
    <row r="42" spans="1:32" s="46" customFormat="1" ht="34.5" customHeight="1">
      <c r="A42" s="58">
        <v>39613</v>
      </c>
      <c r="B42" s="59" t="s">
        <v>220</v>
      </c>
      <c r="C42" s="60">
        <v>-291.47</v>
      </c>
      <c r="D42" s="64" t="s">
        <v>381</v>
      </c>
      <c r="E42" s="64" t="s">
        <v>487</v>
      </c>
      <c r="F42" s="60">
        <v>-291.47</v>
      </c>
      <c r="G42" s="62" t="s">
        <v>4</v>
      </c>
      <c r="H42" s="62"/>
      <c r="I42" s="62"/>
      <c r="J42" s="62"/>
      <c r="K42" s="62" t="s">
        <v>4</v>
      </c>
      <c r="L42" s="62"/>
      <c r="M42" s="63" t="s">
        <v>394</v>
      </c>
      <c r="N42" s="62"/>
      <c r="O42" s="62"/>
      <c r="P42" s="60">
        <v>-291.47</v>
      </c>
      <c r="Q42" s="126" t="s">
        <v>491</v>
      </c>
      <c r="R42" s="126" t="s">
        <v>491</v>
      </c>
      <c r="S42" s="126" t="s">
        <v>491</v>
      </c>
      <c r="T42" s="126" t="s">
        <v>491</v>
      </c>
      <c r="U42" s="13"/>
      <c r="V42" s="13"/>
      <c r="W42" s="13"/>
      <c r="X42" s="13"/>
      <c r="Y42" s="13"/>
      <c r="Z42" s="13"/>
      <c r="AA42" s="13"/>
      <c r="AB42" s="13"/>
      <c r="AC42" s="13"/>
      <c r="AD42" s="13"/>
      <c r="AE42" s="13"/>
      <c r="AF42" s="13"/>
    </row>
    <row r="43" spans="1:32" s="46" customFormat="1" ht="34.5" customHeight="1">
      <c r="A43" s="80">
        <v>39616</v>
      </c>
      <c r="B43" s="56" t="s">
        <v>219</v>
      </c>
      <c r="C43" s="57">
        <v>65</v>
      </c>
      <c r="E43" s="57" t="s">
        <v>487</v>
      </c>
      <c r="F43" s="57"/>
      <c r="G43" s="57"/>
      <c r="H43" s="57"/>
      <c r="I43" s="57"/>
      <c r="J43" s="57"/>
      <c r="K43" s="57">
        <v>65</v>
      </c>
      <c r="L43" s="57"/>
      <c r="M43" s="56" t="s">
        <v>370</v>
      </c>
      <c r="N43" s="121" t="s">
        <v>491</v>
      </c>
      <c r="O43" s="121" t="s">
        <v>491</v>
      </c>
      <c r="P43" s="121" t="s">
        <v>491</v>
      </c>
      <c r="Q43" s="125">
        <v>65</v>
      </c>
      <c r="R43" s="125"/>
      <c r="S43" s="125"/>
      <c r="T43" s="125"/>
      <c r="U43" s="13"/>
      <c r="V43" s="13"/>
      <c r="W43" s="13"/>
      <c r="X43" s="13"/>
      <c r="Y43" s="13"/>
      <c r="Z43" s="13"/>
      <c r="AA43" s="13"/>
      <c r="AB43" s="13"/>
      <c r="AC43" s="13"/>
      <c r="AD43" s="13"/>
      <c r="AE43" s="13"/>
      <c r="AF43" s="13"/>
    </row>
    <row r="44" spans="1:32" s="46" customFormat="1" ht="34.5" customHeight="1">
      <c r="A44" s="58">
        <v>39621</v>
      </c>
      <c r="B44" s="59" t="s">
        <v>220</v>
      </c>
      <c r="C44" s="60">
        <v>-95</v>
      </c>
      <c r="D44" s="64" t="s">
        <v>382</v>
      </c>
      <c r="E44" s="64" t="s">
        <v>487</v>
      </c>
      <c r="F44" s="62"/>
      <c r="G44" s="62" t="s">
        <v>4</v>
      </c>
      <c r="H44" s="62"/>
      <c r="I44" s="62"/>
      <c r="J44" s="62"/>
      <c r="K44" s="60">
        <v>-95</v>
      </c>
      <c r="L44" s="62"/>
      <c r="M44" s="63" t="s">
        <v>401</v>
      </c>
      <c r="N44" s="62"/>
      <c r="O44" s="60">
        <v>-95</v>
      </c>
      <c r="P44" s="62"/>
      <c r="Q44" s="126" t="s">
        <v>491</v>
      </c>
      <c r="R44" s="126" t="s">
        <v>491</v>
      </c>
      <c r="S44" s="126" t="s">
        <v>491</v>
      </c>
      <c r="T44" s="126" t="s">
        <v>491</v>
      </c>
      <c r="U44" s="13"/>
      <c r="V44" s="13"/>
      <c r="W44" s="13"/>
      <c r="X44" s="13"/>
      <c r="Y44" s="13"/>
      <c r="Z44" s="13"/>
      <c r="AA44" s="13"/>
      <c r="AB44" s="13"/>
      <c r="AC44" s="13"/>
      <c r="AD44" s="13"/>
      <c r="AE44" s="13"/>
      <c r="AF44" s="13"/>
    </row>
    <row r="45" spans="1:32" s="46" customFormat="1" ht="34.5" customHeight="1" hidden="1">
      <c r="A45" s="80" t="s">
        <v>4</v>
      </c>
      <c r="B45" s="56" t="s">
        <v>219</v>
      </c>
      <c r="C45" s="57" t="s">
        <v>4</v>
      </c>
      <c r="D45" s="57"/>
      <c r="E45" s="64" t="s">
        <v>487</v>
      </c>
      <c r="F45" s="57"/>
      <c r="G45" s="57"/>
      <c r="H45" s="57"/>
      <c r="I45" s="57"/>
      <c r="J45" s="57"/>
      <c r="K45" s="57" t="s">
        <v>4</v>
      </c>
      <c r="L45" s="57"/>
      <c r="M45" s="56" t="s">
        <v>4</v>
      </c>
      <c r="N45" s="62"/>
      <c r="O45" s="57" t="s">
        <v>4</v>
      </c>
      <c r="P45" s="62"/>
      <c r="Q45" s="126" t="s">
        <v>491</v>
      </c>
      <c r="R45" s="126" t="s">
        <v>491</v>
      </c>
      <c r="S45" s="126" t="s">
        <v>491</v>
      </c>
      <c r="T45" s="126" t="s">
        <v>491</v>
      </c>
      <c r="U45" s="13"/>
      <c r="V45" s="13"/>
      <c r="W45" s="13"/>
      <c r="X45" s="13"/>
      <c r="Y45" s="13"/>
      <c r="Z45" s="13"/>
      <c r="AA45" s="13"/>
      <c r="AB45" s="13"/>
      <c r="AC45" s="13"/>
      <c r="AD45" s="13"/>
      <c r="AE45" s="13"/>
      <c r="AF45" s="13"/>
    </row>
    <row r="46" spans="1:32" s="46" customFormat="1" ht="34.5" customHeight="1" hidden="1">
      <c r="A46" s="80" t="s">
        <v>4</v>
      </c>
      <c r="B46" s="56" t="s">
        <v>219</v>
      </c>
      <c r="C46" s="57" t="s">
        <v>4</v>
      </c>
      <c r="D46" s="57"/>
      <c r="E46" s="64" t="s">
        <v>487</v>
      </c>
      <c r="F46" s="57"/>
      <c r="G46" s="57"/>
      <c r="H46" s="57"/>
      <c r="I46" s="57"/>
      <c r="J46" s="57"/>
      <c r="K46" s="57" t="s">
        <v>4</v>
      </c>
      <c r="L46" s="57"/>
      <c r="M46" s="89" t="s">
        <v>4</v>
      </c>
      <c r="N46" s="62"/>
      <c r="O46" s="57" t="s">
        <v>4</v>
      </c>
      <c r="P46" s="62"/>
      <c r="Q46" s="126" t="s">
        <v>491</v>
      </c>
      <c r="R46" s="126" t="s">
        <v>491</v>
      </c>
      <c r="S46" s="126" t="s">
        <v>491</v>
      </c>
      <c r="T46" s="126" t="s">
        <v>491</v>
      </c>
      <c r="U46" s="13"/>
      <c r="V46" s="13"/>
      <c r="W46" s="13"/>
      <c r="X46" s="13"/>
      <c r="Y46" s="13"/>
      <c r="Z46" s="13"/>
      <c r="AA46" s="13"/>
      <c r="AB46" s="13"/>
      <c r="AC46" s="13"/>
      <c r="AD46" s="13"/>
      <c r="AE46" s="13"/>
      <c r="AF46" s="13"/>
    </row>
    <row r="47" spans="1:32" s="46" customFormat="1" ht="34.5" customHeight="1" hidden="1">
      <c r="A47" s="80" t="s">
        <v>4</v>
      </c>
      <c r="B47" s="56" t="s">
        <v>219</v>
      </c>
      <c r="C47" s="57" t="s">
        <v>4</v>
      </c>
      <c r="D47" s="57"/>
      <c r="E47" s="64" t="s">
        <v>487</v>
      </c>
      <c r="F47" s="57"/>
      <c r="G47" s="57"/>
      <c r="H47" s="57"/>
      <c r="I47" s="57"/>
      <c r="J47" s="57"/>
      <c r="K47" s="57" t="s">
        <v>4</v>
      </c>
      <c r="L47" s="57"/>
      <c r="M47" s="56" t="s">
        <v>4</v>
      </c>
      <c r="N47" s="62"/>
      <c r="O47" s="57" t="s">
        <v>4</v>
      </c>
      <c r="P47" s="62"/>
      <c r="Q47" s="126" t="s">
        <v>491</v>
      </c>
      <c r="R47" s="126" t="s">
        <v>491</v>
      </c>
      <c r="S47" s="126" t="s">
        <v>491</v>
      </c>
      <c r="T47" s="126" t="s">
        <v>491</v>
      </c>
      <c r="U47" s="13"/>
      <c r="V47" s="13"/>
      <c r="W47" s="13"/>
      <c r="X47" s="13"/>
      <c r="Y47" s="13"/>
      <c r="Z47" s="13"/>
      <c r="AA47" s="13"/>
      <c r="AB47" s="13"/>
      <c r="AC47" s="13"/>
      <c r="AD47" s="13"/>
      <c r="AE47" s="13"/>
      <c r="AF47" s="13"/>
    </row>
    <row r="48" spans="1:32" s="46" customFormat="1" ht="34.5" customHeight="1" hidden="1">
      <c r="A48" s="80" t="s">
        <v>4</v>
      </c>
      <c r="B48" s="56" t="s">
        <v>219</v>
      </c>
      <c r="C48" s="57" t="s">
        <v>4</v>
      </c>
      <c r="D48" s="57"/>
      <c r="E48" s="64" t="s">
        <v>487</v>
      </c>
      <c r="F48" s="57"/>
      <c r="G48" s="57"/>
      <c r="H48" s="57"/>
      <c r="I48" s="57"/>
      <c r="J48" s="57"/>
      <c r="K48" s="57" t="s">
        <v>4</v>
      </c>
      <c r="L48" s="57"/>
      <c r="M48" s="56" t="s">
        <v>4</v>
      </c>
      <c r="N48" s="62"/>
      <c r="O48" s="57" t="s">
        <v>4</v>
      </c>
      <c r="P48" s="62"/>
      <c r="Q48" s="126" t="s">
        <v>491</v>
      </c>
      <c r="R48" s="126" t="s">
        <v>491</v>
      </c>
      <c r="S48" s="126" t="s">
        <v>491</v>
      </c>
      <c r="T48" s="126" t="s">
        <v>491</v>
      </c>
      <c r="U48" s="13"/>
      <c r="V48" s="13"/>
      <c r="W48" s="13"/>
      <c r="X48" s="13"/>
      <c r="Y48" s="13"/>
      <c r="Z48" s="13"/>
      <c r="AA48" s="13"/>
      <c r="AB48" s="13"/>
      <c r="AC48" s="13"/>
      <c r="AD48" s="13"/>
      <c r="AE48" s="13"/>
      <c r="AF48" s="13"/>
    </row>
    <row r="49" spans="1:32" s="46" customFormat="1" ht="34.5" customHeight="1" hidden="1">
      <c r="A49" s="80" t="s">
        <v>4</v>
      </c>
      <c r="B49" s="56" t="s">
        <v>219</v>
      </c>
      <c r="C49" s="57" t="s">
        <v>4</v>
      </c>
      <c r="D49" s="57"/>
      <c r="E49" s="64" t="s">
        <v>487</v>
      </c>
      <c r="F49" s="57"/>
      <c r="G49" s="57"/>
      <c r="H49" s="57"/>
      <c r="I49" s="57"/>
      <c r="J49" s="57"/>
      <c r="K49" s="57" t="s">
        <v>4</v>
      </c>
      <c r="L49" s="57"/>
      <c r="M49" s="56" t="s">
        <v>4</v>
      </c>
      <c r="N49" s="62"/>
      <c r="O49" s="57" t="s">
        <v>4</v>
      </c>
      <c r="P49" s="62"/>
      <c r="Q49" s="126" t="s">
        <v>491</v>
      </c>
      <c r="R49" s="126" t="s">
        <v>491</v>
      </c>
      <c r="S49" s="126" t="s">
        <v>491</v>
      </c>
      <c r="T49" s="126" t="s">
        <v>491</v>
      </c>
      <c r="U49" s="13"/>
      <c r="V49" s="13"/>
      <c r="W49" s="13"/>
      <c r="X49" s="13"/>
      <c r="Y49" s="13"/>
      <c r="Z49" s="13"/>
      <c r="AA49" s="13"/>
      <c r="AB49" s="13"/>
      <c r="AC49" s="13"/>
      <c r="AD49" s="13"/>
      <c r="AE49" s="13"/>
      <c r="AF49" s="13"/>
    </row>
    <row r="50" spans="1:32" s="46" customFormat="1" ht="34.5" customHeight="1" hidden="1">
      <c r="A50" s="80" t="s">
        <v>4</v>
      </c>
      <c r="B50" s="56" t="s">
        <v>219</v>
      </c>
      <c r="C50" s="57" t="s">
        <v>4</v>
      </c>
      <c r="D50" s="57"/>
      <c r="E50" s="64" t="s">
        <v>487</v>
      </c>
      <c r="F50" s="57"/>
      <c r="G50" s="57"/>
      <c r="H50" s="57"/>
      <c r="I50" s="57"/>
      <c r="J50" s="57"/>
      <c r="K50" s="57" t="s">
        <v>4</v>
      </c>
      <c r="L50" s="57"/>
      <c r="M50" s="89" t="s">
        <v>4</v>
      </c>
      <c r="N50" s="62"/>
      <c r="O50" s="57" t="s">
        <v>4</v>
      </c>
      <c r="P50" s="62"/>
      <c r="Q50" s="126" t="s">
        <v>491</v>
      </c>
      <c r="R50" s="126" t="s">
        <v>491</v>
      </c>
      <c r="S50" s="126" t="s">
        <v>491</v>
      </c>
      <c r="T50" s="126" t="s">
        <v>491</v>
      </c>
      <c r="U50" s="13"/>
      <c r="V50" s="13"/>
      <c r="W50" s="13"/>
      <c r="X50" s="13"/>
      <c r="Y50" s="13"/>
      <c r="Z50" s="13"/>
      <c r="AA50" s="13"/>
      <c r="AB50" s="13"/>
      <c r="AC50" s="13"/>
      <c r="AD50" s="13"/>
      <c r="AE50" s="13"/>
      <c r="AF50" s="13"/>
    </row>
    <row r="51" spans="1:32" ht="34.5" customHeight="1">
      <c r="A51" s="58">
        <v>39621</v>
      </c>
      <c r="B51" s="59" t="s">
        <v>220</v>
      </c>
      <c r="C51" s="60">
        <v>-50</v>
      </c>
      <c r="D51" s="64" t="s">
        <v>383</v>
      </c>
      <c r="E51" s="64" t="s">
        <v>487</v>
      </c>
      <c r="F51" s="62"/>
      <c r="G51" s="62" t="s">
        <v>4</v>
      </c>
      <c r="H51" s="62"/>
      <c r="I51" s="62"/>
      <c r="J51" s="62"/>
      <c r="K51" s="60">
        <v>-50</v>
      </c>
      <c r="L51" s="62"/>
      <c r="M51" s="63" t="s">
        <v>395</v>
      </c>
      <c r="N51" s="62"/>
      <c r="O51" s="60">
        <v>-50</v>
      </c>
      <c r="P51" s="62"/>
      <c r="Q51" s="126" t="s">
        <v>491</v>
      </c>
      <c r="R51" s="126" t="s">
        <v>491</v>
      </c>
      <c r="S51" s="126" t="s">
        <v>491</v>
      </c>
      <c r="T51" s="126" t="s">
        <v>491</v>
      </c>
      <c r="U51" s="13"/>
      <c r="V51" s="13"/>
      <c r="W51" s="13"/>
      <c r="X51" s="13"/>
      <c r="Y51" s="13"/>
      <c r="Z51" s="13"/>
      <c r="AA51" s="13"/>
      <c r="AB51" s="13"/>
      <c r="AC51" s="13"/>
      <c r="AD51" s="13"/>
      <c r="AE51" s="13"/>
      <c r="AF51" s="13"/>
    </row>
    <row r="52" spans="1:32" s="43" customFormat="1" ht="34.5" customHeight="1">
      <c r="A52" s="58">
        <v>39621</v>
      </c>
      <c r="B52" s="59" t="s">
        <v>220</v>
      </c>
      <c r="C52" s="60">
        <v>-50</v>
      </c>
      <c r="D52" s="64" t="s">
        <v>384</v>
      </c>
      <c r="E52" s="64" t="s">
        <v>487</v>
      </c>
      <c r="F52" s="62"/>
      <c r="G52" s="62" t="s">
        <v>4</v>
      </c>
      <c r="H52" s="62"/>
      <c r="I52" s="62"/>
      <c r="J52" s="62"/>
      <c r="K52" s="60">
        <v>-50</v>
      </c>
      <c r="L52" s="62"/>
      <c r="M52" s="63" t="s">
        <v>396</v>
      </c>
      <c r="N52" s="62"/>
      <c r="O52" s="60">
        <v>-50</v>
      </c>
      <c r="P52" s="62"/>
      <c r="Q52" s="126" t="s">
        <v>491</v>
      </c>
      <c r="R52" s="126" t="s">
        <v>491</v>
      </c>
      <c r="S52" s="126" t="s">
        <v>491</v>
      </c>
      <c r="T52" s="126" t="s">
        <v>491</v>
      </c>
      <c r="U52" s="13"/>
      <c r="V52" s="13"/>
      <c r="W52" s="13"/>
      <c r="X52" s="13"/>
      <c r="Y52" s="13"/>
      <c r="Z52" s="13"/>
      <c r="AA52" s="13"/>
      <c r="AB52" s="13"/>
      <c r="AC52" s="13"/>
      <c r="AD52" s="13"/>
      <c r="AE52" s="13"/>
      <c r="AF52" s="13"/>
    </row>
    <row r="53" spans="1:32" s="43" customFormat="1" ht="34.5" customHeight="1">
      <c r="A53" s="58">
        <v>39621</v>
      </c>
      <c r="B53" s="59" t="s">
        <v>220</v>
      </c>
      <c r="C53" s="60">
        <v>-738.16</v>
      </c>
      <c r="D53" s="64" t="s">
        <v>385</v>
      </c>
      <c r="E53" s="64" t="s">
        <v>487</v>
      </c>
      <c r="F53" s="62"/>
      <c r="G53" s="62" t="s">
        <v>4</v>
      </c>
      <c r="H53" s="62"/>
      <c r="I53" s="62"/>
      <c r="J53" s="62"/>
      <c r="K53" s="60">
        <v>-738.16</v>
      </c>
      <c r="L53" s="62"/>
      <c r="M53" s="63" t="s">
        <v>397</v>
      </c>
      <c r="N53" s="62"/>
      <c r="O53" s="60">
        <v>-738.16</v>
      </c>
      <c r="P53" s="62"/>
      <c r="Q53" s="126" t="s">
        <v>491</v>
      </c>
      <c r="R53" s="126" t="s">
        <v>491</v>
      </c>
      <c r="S53" s="126" t="s">
        <v>491</v>
      </c>
      <c r="T53" s="126" t="s">
        <v>491</v>
      </c>
      <c r="U53" s="13"/>
      <c r="V53" s="13"/>
      <c r="W53" s="13"/>
      <c r="X53" s="13"/>
      <c r="Y53" s="13"/>
      <c r="Z53" s="13"/>
      <c r="AA53" s="13"/>
      <c r="AB53" s="13"/>
      <c r="AC53" s="13"/>
      <c r="AD53" s="13"/>
      <c r="AE53" s="13"/>
      <c r="AF53" s="13"/>
    </row>
    <row r="54" spans="1:32" s="43" customFormat="1" ht="34.5" customHeight="1">
      <c r="A54" s="58">
        <v>39635</v>
      </c>
      <c r="B54" s="59" t="s">
        <v>220</v>
      </c>
      <c r="C54" s="60">
        <v>-125</v>
      </c>
      <c r="D54" s="64" t="s">
        <v>386</v>
      </c>
      <c r="E54" s="64" t="s">
        <v>487</v>
      </c>
      <c r="F54" s="62"/>
      <c r="G54" s="62" t="s">
        <v>4</v>
      </c>
      <c r="H54" s="62"/>
      <c r="I54" s="60">
        <v>-125</v>
      </c>
      <c r="J54" s="62"/>
      <c r="K54" s="110"/>
      <c r="L54" s="62"/>
      <c r="M54" s="63" t="s">
        <v>398</v>
      </c>
      <c r="N54" s="62"/>
      <c r="O54" s="60">
        <v>-125</v>
      </c>
      <c r="P54" s="62"/>
      <c r="Q54" s="126" t="s">
        <v>491</v>
      </c>
      <c r="R54" s="126" t="s">
        <v>491</v>
      </c>
      <c r="S54" s="126" t="s">
        <v>491</v>
      </c>
      <c r="T54" s="126" t="s">
        <v>491</v>
      </c>
      <c r="U54" s="13"/>
      <c r="V54" s="13"/>
      <c r="W54" s="13"/>
      <c r="X54" s="13"/>
      <c r="Y54" s="13"/>
      <c r="Z54" s="13"/>
      <c r="AA54" s="13"/>
      <c r="AB54" s="13"/>
      <c r="AC54" s="13"/>
      <c r="AD54" s="13"/>
      <c r="AE54" s="13"/>
      <c r="AF54" s="13"/>
    </row>
    <row r="55" spans="1:32" s="43" customFormat="1" ht="34.5" customHeight="1">
      <c r="A55" s="58">
        <v>39635</v>
      </c>
      <c r="B55" s="59" t="s">
        <v>220</v>
      </c>
      <c r="C55" s="60">
        <v>-375</v>
      </c>
      <c r="D55" s="64" t="s">
        <v>387</v>
      </c>
      <c r="E55" s="64" t="s">
        <v>487</v>
      </c>
      <c r="F55" s="62"/>
      <c r="G55" s="62" t="s">
        <v>4</v>
      </c>
      <c r="H55" s="62"/>
      <c r="I55" s="62"/>
      <c r="J55" s="62"/>
      <c r="K55" s="60">
        <v>-375</v>
      </c>
      <c r="L55" s="62"/>
      <c r="M55" s="63" t="s">
        <v>396</v>
      </c>
      <c r="N55" s="62"/>
      <c r="O55" s="60">
        <v>-375</v>
      </c>
      <c r="P55" s="62"/>
      <c r="Q55" s="126" t="s">
        <v>491</v>
      </c>
      <c r="R55" s="126" t="s">
        <v>491</v>
      </c>
      <c r="S55" s="126" t="s">
        <v>491</v>
      </c>
      <c r="T55" s="126" t="s">
        <v>491</v>
      </c>
      <c r="U55" s="13"/>
      <c r="V55" s="13"/>
      <c r="W55" s="13"/>
      <c r="X55" s="13"/>
      <c r="Y55" s="13"/>
      <c r="Z55" s="13"/>
      <c r="AA55" s="13"/>
      <c r="AB55" s="13"/>
      <c r="AC55" s="13"/>
      <c r="AD55" s="13"/>
      <c r="AE55" s="13"/>
      <c r="AF55" s="13"/>
    </row>
    <row r="56" spans="1:32" s="43" customFormat="1" ht="34.5" customHeight="1">
      <c r="A56" s="80">
        <v>39645</v>
      </c>
      <c r="B56" s="56" t="s">
        <v>219</v>
      </c>
      <c r="C56" s="57">
        <v>1935</v>
      </c>
      <c r="D56" s="57" t="s">
        <v>4</v>
      </c>
      <c r="E56" s="57" t="s">
        <v>487</v>
      </c>
      <c r="F56" s="57">
        <v>1935</v>
      </c>
      <c r="G56" s="57"/>
      <c r="H56" s="57"/>
      <c r="I56" s="57"/>
      <c r="J56" s="57"/>
      <c r="K56" s="57" t="s">
        <v>4</v>
      </c>
      <c r="L56" s="57"/>
      <c r="M56" s="56" t="s">
        <v>371</v>
      </c>
      <c r="N56" s="121" t="s">
        <v>491</v>
      </c>
      <c r="O56" s="121" t="s">
        <v>491</v>
      </c>
      <c r="P56" s="121" t="s">
        <v>491</v>
      </c>
      <c r="Q56" s="125"/>
      <c r="R56" s="125"/>
      <c r="S56" s="125">
        <v>1935</v>
      </c>
      <c r="T56" s="125"/>
      <c r="U56" s="13"/>
      <c r="V56" s="13"/>
      <c r="W56" s="13"/>
      <c r="X56" s="13"/>
      <c r="Y56" s="13"/>
      <c r="Z56" s="13"/>
      <c r="AA56" s="13"/>
      <c r="AB56" s="13"/>
      <c r="AC56" s="13"/>
      <c r="AD56" s="13"/>
      <c r="AE56" s="13"/>
      <c r="AF56" s="13"/>
    </row>
    <row r="57" spans="1:32" s="43" customFormat="1" ht="34.5" customHeight="1">
      <c r="A57" s="58">
        <v>39652</v>
      </c>
      <c r="B57" s="59" t="s">
        <v>220</v>
      </c>
      <c r="C57" s="60">
        <v>-298.7</v>
      </c>
      <c r="D57" s="64" t="s">
        <v>388</v>
      </c>
      <c r="E57" s="64" t="s">
        <v>487</v>
      </c>
      <c r="F57" s="62"/>
      <c r="G57" s="62" t="s">
        <v>4</v>
      </c>
      <c r="H57" s="62"/>
      <c r="I57" s="62"/>
      <c r="J57" s="62"/>
      <c r="K57" s="60">
        <v>-298.7</v>
      </c>
      <c r="L57" s="62"/>
      <c r="M57" s="63" t="s">
        <v>399</v>
      </c>
      <c r="N57" s="62"/>
      <c r="O57" s="60">
        <v>-298.7</v>
      </c>
      <c r="P57" s="62"/>
      <c r="Q57" s="126" t="s">
        <v>491</v>
      </c>
      <c r="R57" s="126" t="s">
        <v>491</v>
      </c>
      <c r="S57" s="126" t="s">
        <v>491</v>
      </c>
      <c r="T57" s="126" t="s">
        <v>491</v>
      </c>
      <c r="U57" s="13"/>
      <c r="V57" s="13"/>
      <c r="W57" s="13"/>
      <c r="X57" s="13"/>
      <c r="Y57" s="13"/>
      <c r="Z57" s="13"/>
      <c r="AA57" s="13"/>
      <c r="AB57" s="13"/>
      <c r="AC57" s="13"/>
      <c r="AD57" s="13"/>
      <c r="AE57" s="13"/>
      <c r="AF57" s="13"/>
    </row>
    <row r="58" spans="1:32" s="43" customFormat="1" ht="33" customHeight="1">
      <c r="A58" s="58">
        <v>39655</v>
      </c>
      <c r="B58" s="59" t="s">
        <v>220</v>
      </c>
      <c r="C58" s="60">
        <v>-373.46</v>
      </c>
      <c r="D58" s="64" t="s">
        <v>389</v>
      </c>
      <c r="E58" s="64" t="s">
        <v>487</v>
      </c>
      <c r="F58" s="60">
        <v>-373.46</v>
      </c>
      <c r="G58" s="62" t="s">
        <v>4</v>
      </c>
      <c r="H58" s="62"/>
      <c r="I58" s="62"/>
      <c r="J58" s="62"/>
      <c r="K58" s="62"/>
      <c r="L58" s="62"/>
      <c r="M58" s="63" t="s">
        <v>409</v>
      </c>
      <c r="N58" s="62"/>
      <c r="O58" s="62"/>
      <c r="P58" s="60">
        <v>-373.46</v>
      </c>
      <c r="Q58" s="126" t="s">
        <v>491</v>
      </c>
      <c r="R58" s="126" t="s">
        <v>491</v>
      </c>
      <c r="S58" s="126" t="s">
        <v>491</v>
      </c>
      <c r="T58" s="126" t="s">
        <v>491</v>
      </c>
      <c r="U58" s="13"/>
      <c r="V58" s="13"/>
      <c r="W58" s="13"/>
      <c r="X58" s="13"/>
      <c r="Y58" s="13"/>
      <c r="Z58" s="13"/>
      <c r="AA58" s="13"/>
      <c r="AB58" s="13"/>
      <c r="AC58" s="13"/>
      <c r="AD58" s="13"/>
      <c r="AE58" s="13"/>
      <c r="AF58" s="13"/>
    </row>
    <row r="59" spans="1:32" s="43" customFormat="1" ht="34.5" customHeight="1">
      <c r="A59" s="80">
        <v>39656</v>
      </c>
      <c r="B59" s="56" t="s">
        <v>219</v>
      </c>
      <c r="C59" s="57" t="s">
        <v>4</v>
      </c>
      <c r="D59" s="57" t="s">
        <v>4</v>
      </c>
      <c r="E59" s="57" t="s">
        <v>488</v>
      </c>
      <c r="F59" s="57"/>
      <c r="G59" s="57"/>
      <c r="H59" s="57"/>
      <c r="I59" s="57"/>
      <c r="J59" s="57">
        <v>500</v>
      </c>
      <c r="K59" s="57">
        <v>-500</v>
      </c>
      <c r="L59" s="57"/>
      <c r="M59" s="56" t="s">
        <v>369</v>
      </c>
      <c r="N59" s="121" t="s">
        <v>491</v>
      </c>
      <c r="O59" s="121" t="s">
        <v>491</v>
      </c>
      <c r="P59" s="121" t="s">
        <v>491</v>
      </c>
      <c r="Q59" s="125"/>
      <c r="R59" s="125"/>
      <c r="S59" s="125"/>
      <c r="T59" s="125"/>
      <c r="U59" s="13"/>
      <c r="V59" s="13"/>
      <c r="W59" s="13"/>
      <c r="X59" s="13"/>
      <c r="Y59" s="13"/>
      <c r="Z59" s="13"/>
      <c r="AA59" s="13"/>
      <c r="AB59" s="13"/>
      <c r="AC59" s="13"/>
      <c r="AD59" s="13"/>
      <c r="AE59" s="13"/>
      <c r="AF59" s="13"/>
    </row>
    <row r="60" spans="1:32" s="43" customFormat="1" ht="34.5" customHeight="1">
      <c r="A60" s="58">
        <v>39656</v>
      </c>
      <c r="B60" s="59" t="s">
        <v>220</v>
      </c>
      <c r="C60" s="60">
        <v>-520.46</v>
      </c>
      <c r="D60" s="64" t="s">
        <v>390</v>
      </c>
      <c r="E60" s="64" t="s">
        <v>487</v>
      </c>
      <c r="F60" s="60">
        <v>-520.46</v>
      </c>
      <c r="G60" s="62" t="s">
        <v>4</v>
      </c>
      <c r="H60" s="62"/>
      <c r="I60" s="62"/>
      <c r="J60" s="62"/>
      <c r="K60" s="62"/>
      <c r="L60" s="62"/>
      <c r="M60" s="63" t="s">
        <v>410</v>
      </c>
      <c r="N60" s="62"/>
      <c r="O60" s="62"/>
      <c r="P60" s="60">
        <v>-520.46</v>
      </c>
      <c r="Q60" s="126" t="s">
        <v>491</v>
      </c>
      <c r="R60" s="126" t="s">
        <v>491</v>
      </c>
      <c r="S60" s="126" t="s">
        <v>491</v>
      </c>
      <c r="T60" s="126" t="s">
        <v>491</v>
      </c>
      <c r="U60" s="13"/>
      <c r="V60" s="13"/>
      <c r="W60" s="13"/>
      <c r="X60" s="13"/>
      <c r="Y60" s="13"/>
      <c r="Z60" s="13"/>
      <c r="AA60" s="13"/>
      <c r="AB60" s="13"/>
      <c r="AC60" s="13"/>
      <c r="AD60" s="13"/>
      <c r="AE60" s="13"/>
      <c r="AF60" s="13"/>
    </row>
    <row r="61" spans="1:32" s="43" customFormat="1" ht="34.5" customHeight="1">
      <c r="A61" s="58">
        <v>39656</v>
      </c>
      <c r="B61" s="59" t="s">
        <v>220</v>
      </c>
      <c r="C61" s="60">
        <v>-30</v>
      </c>
      <c r="D61" s="64" t="s">
        <v>391</v>
      </c>
      <c r="E61" s="64" t="s">
        <v>487</v>
      </c>
      <c r="F61" s="62"/>
      <c r="G61" s="62" t="s">
        <v>4</v>
      </c>
      <c r="H61" s="62"/>
      <c r="I61" s="62"/>
      <c r="J61" s="62"/>
      <c r="K61" s="111">
        <v>-30</v>
      </c>
      <c r="L61" s="62"/>
      <c r="M61" s="63" t="s">
        <v>400</v>
      </c>
      <c r="N61" s="62"/>
      <c r="O61" s="111">
        <v>-30</v>
      </c>
      <c r="P61" s="62"/>
      <c r="Q61" s="126" t="s">
        <v>491</v>
      </c>
      <c r="R61" s="126" t="s">
        <v>491</v>
      </c>
      <c r="S61" s="126" t="s">
        <v>491</v>
      </c>
      <c r="T61" s="126" t="s">
        <v>491</v>
      </c>
      <c r="U61" s="13"/>
      <c r="V61" s="13"/>
      <c r="W61" s="13"/>
      <c r="X61" s="13"/>
      <c r="Y61" s="13"/>
      <c r="Z61" s="13"/>
      <c r="AA61" s="13"/>
      <c r="AB61" s="13"/>
      <c r="AC61" s="13"/>
      <c r="AD61" s="13"/>
      <c r="AE61" s="13"/>
      <c r="AF61" s="13"/>
    </row>
    <row r="62" spans="1:32" s="43" customFormat="1" ht="34.5" customHeight="1">
      <c r="A62" s="80">
        <v>39661</v>
      </c>
      <c r="B62" s="56" t="s">
        <v>219</v>
      </c>
      <c r="C62" s="57">
        <v>1512.5</v>
      </c>
      <c r="D62" s="57" t="s">
        <v>4</v>
      </c>
      <c r="E62" s="57" t="s">
        <v>487</v>
      </c>
      <c r="F62" s="57">
        <v>1512.5</v>
      </c>
      <c r="G62" s="57"/>
      <c r="H62" s="57"/>
      <c r="I62" s="57"/>
      <c r="J62" s="57"/>
      <c r="K62" s="57" t="s">
        <v>4</v>
      </c>
      <c r="L62" s="57"/>
      <c r="M62" s="56" t="s">
        <v>371</v>
      </c>
      <c r="N62" s="121" t="s">
        <v>491</v>
      </c>
      <c r="O62" s="121" t="s">
        <v>491</v>
      </c>
      <c r="P62" s="121" t="s">
        <v>491</v>
      </c>
      <c r="Q62" s="125"/>
      <c r="R62" s="125"/>
      <c r="S62" s="125">
        <v>1512.5</v>
      </c>
      <c r="T62" s="125"/>
      <c r="U62" s="13"/>
      <c r="V62" s="13"/>
      <c r="W62" s="13"/>
      <c r="X62" s="13"/>
      <c r="Y62" s="13"/>
      <c r="Z62" s="13"/>
      <c r="AA62" s="13"/>
      <c r="AB62" s="13"/>
      <c r="AC62" s="13"/>
      <c r="AD62" s="13"/>
      <c r="AE62" s="13"/>
      <c r="AF62" s="13"/>
    </row>
    <row r="63" spans="1:32" s="43" customFormat="1" ht="34.5" customHeight="1">
      <c r="A63" s="58">
        <v>39664</v>
      </c>
      <c r="B63" s="59" t="s">
        <v>220</v>
      </c>
      <c r="C63" s="60">
        <v>-85.26</v>
      </c>
      <c r="D63" s="64" t="s">
        <v>392</v>
      </c>
      <c r="E63" s="64" t="s">
        <v>487</v>
      </c>
      <c r="F63" s="62"/>
      <c r="G63" s="62" t="s">
        <v>4</v>
      </c>
      <c r="H63" s="60">
        <v>-85.26</v>
      </c>
      <c r="I63" s="62"/>
      <c r="J63" s="62"/>
      <c r="K63" s="110"/>
      <c r="L63" s="62"/>
      <c r="M63" s="63" t="s">
        <v>402</v>
      </c>
      <c r="N63" s="62"/>
      <c r="O63" s="62"/>
      <c r="P63" s="60">
        <v>-85.26</v>
      </c>
      <c r="Q63" s="126" t="s">
        <v>491</v>
      </c>
      <c r="R63" s="126" t="s">
        <v>491</v>
      </c>
      <c r="S63" s="126" t="s">
        <v>491</v>
      </c>
      <c r="T63" s="126" t="s">
        <v>491</v>
      </c>
      <c r="U63" s="13"/>
      <c r="V63" s="13"/>
      <c r="W63" s="13"/>
      <c r="X63" s="13"/>
      <c r="Y63" s="13"/>
      <c r="Z63" s="13"/>
      <c r="AA63" s="13"/>
      <c r="AB63" s="13"/>
      <c r="AC63" s="13"/>
      <c r="AD63" s="13"/>
      <c r="AE63" s="13"/>
      <c r="AF63" s="13"/>
    </row>
    <row r="64" spans="1:32" s="43" customFormat="1" ht="34.5" customHeight="1">
      <c r="A64" s="80">
        <v>39695</v>
      </c>
      <c r="B64" s="56" t="s">
        <v>219</v>
      </c>
      <c r="C64" s="57">
        <v>487.5</v>
      </c>
      <c r="D64" s="57" t="s">
        <v>4</v>
      </c>
      <c r="E64" s="57" t="s">
        <v>487</v>
      </c>
      <c r="F64" s="57"/>
      <c r="G64" s="57"/>
      <c r="H64" s="57"/>
      <c r="I64" s="57">
        <v>487.5</v>
      </c>
      <c r="J64" s="57"/>
      <c r="K64" s="57" t="s">
        <v>4</v>
      </c>
      <c r="L64" s="57"/>
      <c r="M64" s="56" t="s">
        <v>372</v>
      </c>
      <c r="N64" s="121" t="s">
        <v>491</v>
      </c>
      <c r="O64" s="121" t="s">
        <v>491</v>
      </c>
      <c r="P64" s="121" t="s">
        <v>491</v>
      </c>
      <c r="Q64" s="125"/>
      <c r="R64" s="125"/>
      <c r="S64" s="125">
        <v>487.5</v>
      </c>
      <c r="T64" s="125"/>
      <c r="U64" s="13"/>
      <c r="V64" s="13"/>
      <c r="W64" s="13"/>
      <c r="X64" s="13"/>
      <c r="Y64" s="13"/>
      <c r="Z64" s="13"/>
      <c r="AA64" s="13"/>
      <c r="AB64" s="13"/>
      <c r="AC64" s="13"/>
      <c r="AD64" s="13"/>
      <c r="AE64" s="13"/>
      <c r="AF64" s="13"/>
    </row>
    <row r="65" spans="1:32" s="43" customFormat="1" ht="34.5" customHeight="1">
      <c r="A65" s="80">
        <v>39688</v>
      </c>
      <c r="B65" s="56" t="s">
        <v>219</v>
      </c>
      <c r="C65" s="57">
        <v>0</v>
      </c>
      <c r="D65" s="57" t="s">
        <v>4</v>
      </c>
      <c r="E65" s="57" t="s">
        <v>488</v>
      </c>
      <c r="F65" s="57"/>
      <c r="G65" s="57"/>
      <c r="H65" s="57"/>
      <c r="I65" s="57">
        <v>206.26</v>
      </c>
      <c r="J65" s="57"/>
      <c r="K65" s="57">
        <v>-206.26</v>
      </c>
      <c r="L65" s="57"/>
      <c r="M65" s="56" t="s">
        <v>373</v>
      </c>
      <c r="N65" s="121" t="s">
        <v>491</v>
      </c>
      <c r="O65" s="121" t="s">
        <v>491</v>
      </c>
      <c r="P65" s="121" t="s">
        <v>491</v>
      </c>
      <c r="Q65" s="125"/>
      <c r="R65" s="125"/>
      <c r="S65" s="125"/>
      <c r="T65" s="125"/>
      <c r="U65" s="13"/>
      <c r="V65" s="13"/>
      <c r="W65" s="13"/>
      <c r="X65" s="13"/>
      <c r="Y65" s="13"/>
      <c r="Z65" s="13"/>
      <c r="AA65" s="13"/>
      <c r="AB65" s="13"/>
      <c r="AC65" s="13"/>
      <c r="AD65" s="13"/>
      <c r="AE65" s="13"/>
      <c r="AF65" s="13"/>
    </row>
    <row r="66" spans="1:32" s="43" customFormat="1" ht="34.5" customHeight="1">
      <c r="A66" s="58">
        <v>39688</v>
      </c>
      <c r="B66" s="59" t="s">
        <v>220</v>
      </c>
      <c r="C66" s="60">
        <v>-1950.37</v>
      </c>
      <c r="D66" s="64" t="s">
        <v>393</v>
      </c>
      <c r="E66" s="64" t="s">
        <v>487</v>
      </c>
      <c r="F66" s="62"/>
      <c r="G66" s="62" t="s">
        <v>4</v>
      </c>
      <c r="H66" s="62"/>
      <c r="I66" s="62"/>
      <c r="J66" s="62"/>
      <c r="K66" s="60">
        <v>-1950.37</v>
      </c>
      <c r="L66" s="62"/>
      <c r="M66" s="63" t="s">
        <v>403</v>
      </c>
      <c r="N66" s="62"/>
      <c r="O66" s="60">
        <v>-1950.37</v>
      </c>
      <c r="P66" s="62"/>
      <c r="Q66" s="126" t="s">
        <v>491</v>
      </c>
      <c r="R66" s="126" t="s">
        <v>491</v>
      </c>
      <c r="S66" s="126" t="s">
        <v>491</v>
      </c>
      <c r="T66" s="126" t="s">
        <v>491</v>
      </c>
      <c r="U66" s="13"/>
      <c r="V66" s="13"/>
      <c r="W66" s="13"/>
      <c r="X66" s="13"/>
      <c r="Y66" s="13"/>
      <c r="Z66" s="13"/>
      <c r="AA66" s="13"/>
      <c r="AB66" s="13"/>
      <c r="AC66" s="13"/>
      <c r="AD66" s="13"/>
      <c r="AE66" s="13"/>
      <c r="AF66" s="13"/>
    </row>
    <row r="67" spans="1:32" s="43" customFormat="1" ht="34.5" customHeight="1">
      <c r="A67" s="80">
        <v>39688</v>
      </c>
      <c r="B67" s="56" t="s">
        <v>219</v>
      </c>
      <c r="C67" s="57">
        <v>0</v>
      </c>
      <c r="D67" s="57" t="s">
        <v>4</v>
      </c>
      <c r="E67" s="57" t="s">
        <v>488</v>
      </c>
      <c r="F67" s="57">
        <v>126</v>
      </c>
      <c r="G67" s="57"/>
      <c r="H67" s="57"/>
      <c r="I67" s="57" t="s">
        <v>4</v>
      </c>
      <c r="J67" s="57">
        <v>-126</v>
      </c>
      <c r="K67" s="57" t="s">
        <v>4</v>
      </c>
      <c r="L67" s="57"/>
      <c r="M67" s="56" t="s">
        <v>405</v>
      </c>
      <c r="N67" s="121" t="s">
        <v>491</v>
      </c>
      <c r="O67" s="121" t="s">
        <v>491</v>
      </c>
      <c r="P67" s="121" t="s">
        <v>491</v>
      </c>
      <c r="Q67" s="125"/>
      <c r="R67" s="125"/>
      <c r="S67" s="125"/>
      <c r="T67" s="125"/>
      <c r="U67" s="13"/>
      <c r="V67" s="13"/>
      <c r="W67" s="13"/>
      <c r="X67" s="13"/>
      <c r="Y67" s="13"/>
      <c r="Z67" s="13"/>
      <c r="AA67" s="13"/>
      <c r="AB67" s="13"/>
      <c r="AC67" s="13"/>
      <c r="AD67" s="13"/>
      <c r="AE67" s="13"/>
      <c r="AF67" s="13"/>
    </row>
    <row r="68" spans="1:32" s="43" customFormat="1" ht="34.5" customHeight="1">
      <c r="A68" s="80">
        <v>39695</v>
      </c>
      <c r="B68" s="56" t="s">
        <v>219</v>
      </c>
      <c r="C68" s="57">
        <v>650</v>
      </c>
      <c r="D68" s="57" t="s">
        <v>4</v>
      </c>
      <c r="E68" s="57" t="s">
        <v>487</v>
      </c>
      <c r="F68" s="57">
        <v>650</v>
      </c>
      <c r="G68" s="57"/>
      <c r="H68" s="57"/>
      <c r="I68" s="57" t="s">
        <v>4</v>
      </c>
      <c r="J68" s="57" t="s">
        <v>4</v>
      </c>
      <c r="K68" s="57" t="s">
        <v>4</v>
      </c>
      <c r="L68" s="57"/>
      <c r="M68" s="56" t="s">
        <v>408</v>
      </c>
      <c r="N68" s="121" t="s">
        <v>491</v>
      </c>
      <c r="O68" s="121" t="s">
        <v>491</v>
      </c>
      <c r="P68" s="121" t="s">
        <v>491</v>
      </c>
      <c r="Q68" s="125"/>
      <c r="R68" s="125"/>
      <c r="S68" s="125">
        <v>650</v>
      </c>
      <c r="T68" s="125"/>
      <c r="U68" s="13"/>
      <c r="V68" s="13"/>
      <c r="W68" s="13"/>
      <c r="X68" s="13"/>
      <c r="Y68" s="13"/>
      <c r="Z68" s="13"/>
      <c r="AA68" s="13"/>
      <c r="AB68" s="13"/>
      <c r="AC68" s="13"/>
      <c r="AD68" s="13"/>
      <c r="AE68" s="13"/>
      <c r="AF68" s="13"/>
    </row>
    <row r="69" spans="1:32" s="43" customFormat="1" ht="34.5" customHeight="1">
      <c r="A69" s="80">
        <v>39701</v>
      </c>
      <c r="B69" s="56" t="s">
        <v>219</v>
      </c>
      <c r="C69" s="57">
        <v>325</v>
      </c>
      <c r="D69" s="57" t="s">
        <v>4</v>
      </c>
      <c r="E69" s="57" t="s">
        <v>487</v>
      </c>
      <c r="F69" s="57" t="s">
        <v>4</v>
      </c>
      <c r="G69" s="57"/>
      <c r="H69" s="57"/>
      <c r="I69" s="57" t="s">
        <v>4</v>
      </c>
      <c r="J69" s="57" t="s">
        <v>4</v>
      </c>
      <c r="K69" s="57">
        <v>325</v>
      </c>
      <c r="L69" s="57"/>
      <c r="M69" s="56" t="s">
        <v>452</v>
      </c>
      <c r="N69" s="121" t="s">
        <v>491</v>
      </c>
      <c r="O69" s="121" t="s">
        <v>491</v>
      </c>
      <c r="P69" s="121" t="s">
        <v>491</v>
      </c>
      <c r="Q69" s="125">
        <v>325</v>
      </c>
      <c r="R69" s="125"/>
      <c r="S69" s="125" t="s">
        <v>4</v>
      </c>
      <c r="T69" s="125"/>
      <c r="U69" s="13"/>
      <c r="V69" s="13"/>
      <c r="W69" s="13"/>
      <c r="X69" s="13"/>
      <c r="Y69" s="13"/>
      <c r="Z69" s="13"/>
      <c r="AA69" s="13"/>
      <c r="AB69" s="13"/>
      <c r="AC69" s="13"/>
      <c r="AD69" s="13"/>
      <c r="AE69" s="13"/>
      <c r="AF69" s="13"/>
    </row>
    <row r="70" spans="1:32" s="43" customFormat="1" ht="34.5" customHeight="1">
      <c r="A70" s="58">
        <v>39706</v>
      </c>
      <c r="B70" s="59" t="s">
        <v>220</v>
      </c>
      <c r="C70" s="60">
        <v>-150</v>
      </c>
      <c r="D70" s="64" t="s">
        <v>420</v>
      </c>
      <c r="E70" s="64" t="s">
        <v>487</v>
      </c>
      <c r="F70" s="62"/>
      <c r="G70" s="62" t="s">
        <v>4</v>
      </c>
      <c r="H70" s="60">
        <v>-150</v>
      </c>
      <c r="I70" s="62"/>
      <c r="J70" s="62"/>
      <c r="K70" s="60" t="s">
        <v>4</v>
      </c>
      <c r="L70" s="62"/>
      <c r="M70" s="63" t="s">
        <v>421</v>
      </c>
      <c r="N70" s="62"/>
      <c r="O70" s="60" t="s">
        <v>4</v>
      </c>
      <c r="P70" s="60">
        <v>-150</v>
      </c>
      <c r="Q70" s="126" t="s">
        <v>491</v>
      </c>
      <c r="R70" s="126" t="s">
        <v>491</v>
      </c>
      <c r="S70" s="126" t="s">
        <v>491</v>
      </c>
      <c r="T70" s="126" t="s">
        <v>491</v>
      </c>
      <c r="U70" s="13"/>
      <c r="V70" s="13"/>
      <c r="W70" s="13"/>
      <c r="X70" s="13"/>
      <c r="Y70" s="13"/>
      <c r="Z70" s="13"/>
      <c r="AA70" s="13"/>
      <c r="AB70" s="13"/>
      <c r="AC70" s="13"/>
      <c r="AD70" s="13"/>
      <c r="AE70" s="13"/>
      <c r="AF70" s="13"/>
    </row>
    <row r="71" spans="1:32" s="43" customFormat="1" ht="34.5" customHeight="1">
      <c r="A71" s="58">
        <v>39711</v>
      </c>
      <c r="B71" s="59" t="s">
        <v>220</v>
      </c>
      <c r="C71" s="60">
        <v>-32.93</v>
      </c>
      <c r="D71" s="64" t="s">
        <v>422</v>
      </c>
      <c r="E71" s="64" t="s">
        <v>487</v>
      </c>
      <c r="F71" s="62"/>
      <c r="G71" s="62" t="s">
        <v>4</v>
      </c>
      <c r="H71" s="60" t="s">
        <v>4</v>
      </c>
      <c r="I71" s="62"/>
      <c r="J71" s="62"/>
      <c r="K71" s="60">
        <v>-32.93</v>
      </c>
      <c r="L71" s="62"/>
      <c r="M71" s="63" t="s">
        <v>442</v>
      </c>
      <c r="N71" s="62"/>
      <c r="O71" s="60">
        <v>-32.93</v>
      </c>
      <c r="P71" s="62"/>
      <c r="Q71" s="126" t="s">
        <v>491</v>
      </c>
      <c r="R71" s="126" t="s">
        <v>491</v>
      </c>
      <c r="S71" s="126" t="s">
        <v>491</v>
      </c>
      <c r="T71" s="126" t="s">
        <v>491</v>
      </c>
      <c r="U71" s="13"/>
      <c r="V71" s="13"/>
      <c r="W71" s="13"/>
      <c r="X71" s="13"/>
      <c r="Y71" s="13"/>
      <c r="Z71" s="13"/>
      <c r="AA71" s="13"/>
      <c r="AB71" s="13"/>
      <c r="AC71" s="13"/>
      <c r="AD71" s="13"/>
      <c r="AE71" s="13"/>
      <c r="AF71" s="13"/>
    </row>
    <row r="72" spans="1:32" s="43" customFormat="1" ht="34.5" customHeight="1">
      <c r="A72" s="80">
        <v>39720</v>
      </c>
      <c r="B72" s="56" t="s">
        <v>219</v>
      </c>
      <c r="C72" s="57">
        <v>2995</v>
      </c>
      <c r="D72" s="57" t="s">
        <v>4</v>
      </c>
      <c r="E72" s="57" t="s">
        <v>487</v>
      </c>
      <c r="F72" s="57" t="s">
        <v>4</v>
      </c>
      <c r="G72" s="57"/>
      <c r="H72" s="57"/>
      <c r="I72" s="57" t="s">
        <v>4</v>
      </c>
      <c r="J72" s="57" t="s">
        <v>4</v>
      </c>
      <c r="K72" s="57">
        <v>2995</v>
      </c>
      <c r="L72" s="57"/>
      <c r="M72" s="56" t="s">
        <v>453</v>
      </c>
      <c r="N72" s="121" t="s">
        <v>491</v>
      </c>
      <c r="O72" s="121" t="s">
        <v>491</v>
      </c>
      <c r="P72" s="121" t="s">
        <v>491</v>
      </c>
      <c r="Q72" s="125"/>
      <c r="R72" s="125"/>
      <c r="S72" s="125" t="s">
        <v>4</v>
      </c>
      <c r="T72" s="125">
        <v>2995</v>
      </c>
      <c r="U72" s="13"/>
      <c r="V72" s="13"/>
      <c r="W72" s="13"/>
      <c r="X72" s="13"/>
      <c r="Y72" s="13"/>
      <c r="Z72" s="13"/>
      <c r="AA72" s="13"/>
      <c r="AB72" s="13"/>
      <c r="AC72" s="13"/>
      <c r="AD72" s="13"/>
      <c r="AE72" s="13"/>
      <c r="AF72" s="13"/>
    </row>
    <row r="73" spans="1:32" s="43" customFormat="1" ht="34.5" customHeight="1">
      <c r="A73" s="80">
        <v>39720</v>
      </c>
      <c r="B73" s="56" t="s">
        <v>219</v>
      </c>
      <c r="C73" s="57">
        <v>280</v>
      </c>
      <c r="D73" s="57" t="s">
        <v>4</v>
      </c>
      <c r="E73" s="57" t="s">
        <v>487</v>
      </c>
      <c r="F73" s="57" t="s">
        <v>4</v>
      </c>
      <c r="G73" s="57"/>
      <c r="H73" s="57">
        <v>280</v>
      </c>
      <c r="I73" s="57" t="s">
        <v>4</v>
      </c>
      <c r="J73" s="57" t="s">
        <v>4</v>
      </c>
      <c r="K73" s="57" t="s">
        <v>4</v>
      </c>
      <c r="L73" s="57"/>
      <c r="M73" s="56" t="s">
        <v>454</v>
      </c>
      <c r="N73" s="121" t="s">
        <v>491</v>
      </c>
      <c r="O73" s="121" t="s">
        <v>491</v>
      </c>
      <c r="P73" s="121" t="s">
        <v>491</v>
      </c>
      <c r="Q73" s="125"/>
      <c r="R73" s="125"/>
      <c r="S73" s="125" t="s">
        <v>4</v>
      </c>
      <c r="T73" s="125">
        <v>280</v>
      </c>
      <c r="U73" s="13"/>
      <c r="V73" s="13"/>
      <c r="W73" s="13"/>
      <c r="X73" s="13"/>
      <c r="Y73" s="13"/>
      <c r="Z73" s="13"/>
      <c r="AA73" s="13"/>
      <c r="AB73" s="13"/>
      <c r="AC73" s="13"/>
      <c r="AD73" s="13"/>
      <c r="AE73" s="13"/>
      <c r="AF73" s="13"/>
    </row>
    <row r="74" spans="1:32" s="43" customFormat="1" ht="34.5" customHeight="1">
      <c r="A74" s="80">
        <v>39720</v>
      </c>
      <c r="B74" s="56" t="s">
        <v>219</v>
      </c>
      <c r="C74" s="57">
        <v>3.78</v>
      </c>
      <c r="D74" s="57" t="s">
        <v>4</v>
      </c>
      <c r="E74" s="57" t="s">
        <v>487</v>
      </c>
      <c r="F74" s="57" t="s">
        <v>4</v>
      </c>
      <c r="G74" s="57"/>
      <c r="H74" s="57">
        <v>3.78</v>
      </c>
      <c r="I74" s="57" t="s">
        <v>4</v>
      </c>
      <c r="J74" s="57" t="s">
        <v>4</v>
      </c>
      <c r="K74" s="57" t="s">
        <v>4</v>
      </c>
      <c r="L74" s="57"/>
      <c r="M74" s="56" t="s">
        <v>455</v>
      </c>
      <c r="N74" s="121" t="s">
        <v>491</v>
      </c>
      <c r="O74" s="121" t="s">
        <v>491</v>
      </c>
      <c r="P74" s="121" t="s">
        <v>491</v>
      </c>
      <c r="Q74" s="125"/>
      <c r="R74" s="125"/>
      <c r="S74" s="125" t="s">
        <v>4</v>
      </c>
      <c r="T74" s="125">
        <v>3.78</v>
      </c>
      <c r="U74" s="13"/>
      <c r="V74" s="13"/>
      <c r="W74" s="13"/>
      <c r="X74" s="13"/>
      <c r="Y74" s="13"/>
      <c r="Z74" s="13"/>
      <c r="AA74" s="13"/>
      <c r="AB74" s="13"/>
      <c r="AC74" s="13"/>
      <c r="AD74" s="13"/>
      <c r="AE74" s="13"/>
      <c r="AF74" s="13"/>
    </row>
    <row r="75" spans="1:32" s="43" customFormat="1" ht="34.5" customHeight="1">
      <c r="A75" s="58">
        <v>39721</v>
      </c>
      <c r="B75" s="59" t="s">
        <v>220</v>
      </c>
      <c r="C75" s="60">
        <v>-43.92</v>
      </c>
      <c r="D75" s="64" t="s">
        <v>423</v>
      </c>
      <c r="E75" s="64" t="s">
        <v>487</v>
      </c>
      <c r="F75" s="62"/>
      <c r="G75" s="62" t="s">
        <v>4</v>
      </c>
      <c r="H75" s="60" t="s">
        <v>4</v>
      </c>
      <c r="I75" s="62"/>
      <c r="J75" s="62"/>
      <c r="K75" s="60">
        <v>-43.92</v>
      </c>
      <c r="L75" s="62"/>
      <c r="M75" s="63" t="s">
        <v>443</v>
      </c>
      <c r="N75" s="90"/>
      <c r="O75" s="60">
        <v>-43.92</v>
      </c>
      <c r="P75" s="90"/>
      <c r="Q75" s="126" t="s">
        <v>491</v>
      </c>
      <c r="R75" s="126" t="s">
        <v>491</v>
      </c>
      <c r="S75" s="126" t="s">
        <v>491</v>
      </c>
      <c r="T75" s="126" t="s">
        <v>491</v>
      </c>
      <c r="U75" s="13"/>
      <c r="V75" s="13"/>
      <c r="W75" s="13"/>
      <c r="X75" s="13"/>
      <c r="Y75" s="13"/>
      <c r="Z75" s="13"/>
      <c r="AA75" s="13"/>
      <c r="AB75" s="13"/>
      <c r="AC75" s="13"/>
      <c r="AD75" s="13"/>
      <c r="AE75" s="13"/>
      <c r="AF75" s="13"/>
    </row>
    <row r="76" spans="1:32" s="43" customFormat="1" ht="34.5" customHeight="1">
      <c r="A76" s="58">
        <v>39721</v>
      </c>
      <c r="B76" s="59" t="s">
        <v>220</v>
      </c>
      <c r="C76" s="60">
        <v>-1200</v>
      </c>
      <c r="D76" s="64" t="s">
        <v>424</v>
      </c>
      <c r="E76" s="64" t="s">
        <v>487</v>
      </c>
      <c r="F76" s="62"/>
      <c r="G76" s="62" t="s">
        <v>4</v>
      </c>
      <c r="H76" s="60">
        <v>-1200</v>
      </c>
      <c r="I76" s="62"/>
      <c r="J76" s="62"/>
      <c r="K76" s="60" t="s">
        <v>4</v>
      </c>
      <c r="L76" s="62"/>
      <c r="M76" s="63" t="s">
        <v>444</v>
      </c>
      <c r="N76" s="90"/>
      <c r="O76" s="91" t="s">
        <v>4</v>
      </c>
      <c r="P76" s="60">
        <v>-1200</v>
      </c>
      <c r="Q76" s="126" t="s">
        <v>491</v>
      </c>
      <c r="R76" s="126" t="s">
        <v>491</v>
      </c>
      <c r="S76" s="126" t="s">
        <v>491</v>
      </c>
      <c r="T76" s="126" t="s">
        <v>491</v>
      </c>
      <c r="U76" s="13"/>
      <c r="V76" s="13"/>
      <c r="W76" s="13"/>
      <c r="X76" s="13"/>
      <c r="Y76" s="13"/>
      <c r="Z76" s="13"/>
      <c r="AA76" s="13"/>
      <c r="AB76" s="13"/>
      <c r="AC76" s="13"/>
      <c r="AD76" s="13"/>
      <c r="AE76" s="13"/>
      <c r="AF76" s="13"/>
    </row>
    <row r="77" spans="1:32" s="43" customFormat="1" ht="34.5" customHeight="1">
      <c r="A77" s="58">
        <v>39735</v>
      </c>
      <c r="B77" s="59" t="s">
        <v>220</v>
      </c>
      <c r="C77" s="60">
        <v>-347.83</v>
      </c>
      <c r="D77" s="64" t="s">
        <v>425</v>
      </c>
      <c r="E77" s="64" t="s">
        <v>487</v>
      </c>
      <c r="F77" s="60">
        <v>-347.83</v>
      </c>
      <c r="G77" s="62" t="s">
        <v>4</v>
      </c>
      <c r="H77" s="60" t="s">
        <v>4</v>
      </c>
      <c r="I77" s="62"/>
      <c r="J77" s="62"/>
      <c r="K77" s="60" t="s">
        <v>4</v>
      </c>
      <c r="L77" s="62"/>
      <c r="M77" s="63" t="s">
        <v>445</v>
      </c>
      <c r="N77" s="90"/>
      <c r="O77" s="91" t="s">
        <v>4</v>
      </c>
      <c r="P77" s="60">
        <v>-347.83</v>
      </c>
      <c r="Q77" s="126" t="s">
        <v>491</v>
      </c>
      <c r="R77" s="126" t="s">
        <v>491</v>
      </c>
      <c r="S77" s="126" t="s">
        <v>491</v>
      </c>
      <c r="T77" s="126" t="s">
        <v>491</v>
      </c>
      <c r="U77" s="13"/>
      <c r="V77" s="13"/>
      <c r="W77" s="13"/>
      <c r="X77" s="13"/>
      <c r="Y77" s="13"/>
      <c r="Z77" s="13"/>
      <c r="AA77" s="13"/>
      <c r="AB77" s="13"/>
      <c r="AC77" s="13"/>
      <c r="AD77" s="13"/>
      <c r="AE77" s="13"/>
      <c r="AF77" s="13"/>
    </row>
    <row r="78" spans="1:32" s="43" customFormat="1" ht="34.5" customHeight="1">
      <c r="A78" s="58">
        <v>39735</v>
      </c>
      <c r="B78" s="59" t="s">
        <v>220</v>
      </c>
      <c r="C78" s="60">
        <v>-225.5</v>
      </c>
      <c r="D78" s="64" t="s">
        <v>426</v>
      </c>
      <c r="E78" s="64" t="s">
        <v>487</v>
      </c>
      <c r="F78" s="60">
        <v>-225.5</v>
      </c>
      <c r="G78" s="62" t="s">
        <v>4</v>
      </c>
      <c r="H78" s="60" t="s">
        <v>4</v>
      </c>
      <c r="I78" s="62"/>
      <c r="J78" s="62"/>
      <c r="K78" s="60" t="s">
        <v>4</v>
      </c>
      <c r="L78" s="62"/>
      <c r="M78" s="63" t="s">
        <v>446</v>
      </c>
      <c r="N78" s="90"/>
      <c r="O78" s="91" t="s">
        <v>4</v>
      </c>
      <c r="P78" s="60">
        <v>-225.5</v>
      </c>
      <c r="Q78" s="126" t="s">
        <v>491</v>
      </c>
      <c r="R78" s="126" t="s">
        <v>491</v>
      </c>
      <c r="S78" s="126" t="s">
        <v>491</v>
      </c>
      <c r="T78" s="126" t="s">
        <v>491</v>
      </c>
      <c r="U78" s="13"/>
      <c r="V78" s="13"/>
      <c r="W78" s="13"/>
      <c r="X78" s="13"/>
      <c r="Y78" s="13"/>
      <c r="Z78" s="13"/>
      <c r="AA78" s="13"/>
      <c r="AB78" s="13"/>
      <c r="AC78" s="13"/>
      <c r="AD78" s="13"/>
      <c r="AE78" s="13"/>
      <c r="AF78" s="13"/>
    </row>
    <row r="79" spans="1:32" s="43" customFormat="1" ht="34.5" customHeight="1">
      <c r="A79" s="52" t="s">
        <v>332</v>
      </c>
      <c r="B79" s="52" t="s">
        <v>218</v>
      </c>
      <c r="C79" s="53" t="s">
        <v>182</v>
      </c>
      <c r="D79" s="53" t="s">
        <v>333</v>
      </c>
      <c r="E79" s="53" t="s">
        <v>486</v>
      </c>
      <c r="F79" s="54" t="s">
        <v>331</v>
      </c>
      <c r="G79" s="54" t="s">
        <v>334</v>
      </c>
      <c r="H79" s="54" t="s">
        <v>318</v>
      </c>
      <c r="I79" s="54" t="s">
        <v>198</v>
      </c>
      <c r="J79" s="54" t="s">
        <v>368</v>
      </c>
      <c r="K79" s="54" t="s">
        <v>335</v>
      </c>
      <c r="L79" s="54" t="s">
        <v>9</v>
      </c>
      <c r="M79" s="54" t="s">
        <v>0</v>
      </c>
      <c r="N79" s="113" t="s">
        <v>310</v>
      </c>
      <c r="O79" s="113" t="s">
        <v>309</v>
      </c>
      <c r="P79" s="113" t="s">
        <v>308</v>
      </c>
      <c r="Q79" s="127" t="s">
        <v>163</v>
      </c>
      <c r="R79" s="127" t="s">
        <v>326</v>
      </c>
      <c r="S79" s="127" t="s">
        <v>328</v>
      </c>
      <c r="T79" s="127" t="s">
        <v>327</v>
      </c>
      <c r="U79" s="33"/>
      <c r="V79" s="33"/>
      <c r="W79" s="33"/>
      <c r="X79" s="33"/>
      <c r="Y79" s="33"/>
      <c r="Z79" s="33"/>
      <c r="AA79" s="33"/>
      <c r="AB79" s="33"/>
      <c r="AC79" s="33"/>
      <c r="AD79" s="33"/>
      <c r="AE79" s="33"/>
      <c r="AF79" s="33"/>
    </row>
    <row r="80" spans="1:32" s="43" customFormat="1" ht="34.5" customHeight="1">
      <c r="A80" s="52" t="s">
        <v>332</v>
      </c>
      <c r="B80" s="52" t="s">
        <v>218</v>
      </c>
      <c r="C80" s="53" t="s">
        <v>182</v>
      </c>
      <c r="D80" s="53" t="s">
        <v>333</v>
      </c>
      <c r="E80" s="53" t="s">
        <v>486</v>
      </c>
      <c r="F80" s="54" t="s">
        <v>331</v>
      </c>
      <c r="G80" s="54" t="s">
        <v>334</v>
      </c>
      <c r="H80" s="54" t="s">
        <v>318</v>
      </c>
      <c r="I80" s="54" t="s">
        <v>198</v>
      </c>
      <c r="J80" s="54" t="s">
        <v>368</v>
      </c>
      <c r="K80" s="54" t="s">
        <v>335</v>
      </c>
      <c r="L80" s="54" t="s">
        <v>9</v>
      </c>
      <c r="M80" s="54" t="s">
        <v>0</v>
      </c>
      <c r="N80" s="113" t="s">
        <v>310</v>
      </c>
      <c r="O80" s="113" t="s">
        <v>309</v>
      </c>
      <c r="P80" s="113" t="s">
        <v>308</v>
      </c>
      <c r="Q80" s="127" t="s">
        <v>163</v>
      </c>
      <c r="R80" s="127" t="s">
        <v>326</v>
      </c>
      <c r="S80" s="127" t="s">
        <v>328</v>
      </c>
      <c r="T80" s="127" t="s">
        <v>327</v>
      </c>
      <c r="U80" s="33"/>
      <c r="V80" s="33"/>
      <c r="W80" s="33"/>
      <c r="X80" s="33"/>
      <c r="Y80" s="33"/>
      <c r="Z80" s="33"/>
      <c r="AA80" s="33"/>
      <c r="AB80" s="33"/>
      <c r="AC80" s="33"/>
      <c r="AD80" s="33"/>
      <c r="AE80" s="33"/>
      <c r="AF80" s="33"/>
    </row>
    <row r="81" spans="1:32" s="43" customFormat="1" ht="34.5" customHeight="1">
      <c r="A81" s="58">
        <v>39735</v>
      </c>
      <c r="B81" s="59" t="s">
        <v>220</v>
      </c>
      <c r="C81" s="60">
        <v>-348.49</v>
      </c>
      <c r="D81" s="64" t="s">
        <v>427</v>
      </c>
      <c r="E81" s="64" t="s">
        <v>487</v>
      </c>
      <c r="F81" s="60">
        <v>-348.49</v>
      </c>
      <c r="G81" s="62" t="s">
        <v>4</v>
      </c>
      <c r="H81" s="60" t="s">
        <v>4</v>
      </c>
      <c r="I81" s="62"/>
      <c r="J81" s="62"/>
      <c r="K81" s="60" t="s">
        <v>4</v>
      </c>
      <c r="L81" s="62"/>
      <c r="M81" s="63" t="s">
        <v>449</v>
      </c>
      <c r="N81" s="90"/>
      <c r="O81" s="91" t="s">
        <v>4</v>
      </c>
      <c r="P81" s="60">
        <v>-348.49</v>
      </c>
      <c r="Q81" s="126" t="s">
        <v>491</v>
      </c>
      <c r="R81" s="126" t="s">
        <v>491</v>
      </c>
      <c r="S81" s="126" t="s">
        <v>491</v>
      </c>
      <c r="T81" s="126" t="s">
        <v>491</v>
      </c>
      <c r="U81" s="13"/>
      <c r="V81" s="13"/>
      <c r="W81" s="13"/>
      <c r="X81" s="13"/>
      <c r="Y81" s="13"/>
      <c r="Z81" s="13"/>
      <c r="AA81" s="13"/>
      <c r="AB81" s="13"/>
      <c r="AC81" s="13"/>
      <c r="AD81" s="13"/>
      <c r="AE81" s="13"/>
      <c r="AF81" s="13"/>
    </row>
    <row r="82" spans="1:32" s="43" customFormat="1" ht="34.5" customHeight="1">
      <c r="A82" s="58">
        <v>39735</v>
      </c>
      <c r="B82" s="59" t="s">
        <v>220</v>
      </c>
      <c r="C82" s="60">
        <v>-94.13</v>
      </c>
      <c r="D82" s="64" t="s">
        <v>428</v>
      </c>
      <c r="E82" s="64" t="s">
        <v>487</v>
      </c>
      <c r="F82" s="60">
        <v>-94.13</v>
      </c>
      <c r="G82" s="62" t="s">
        <v>4</v>
      </c>
      <c r="H82" s="60" t="s">
        <v>4</v>
      </c>
      <c r="I82" s="62"/>
      <c r="J82" s="62"/>
      <c r="K82" s="60" t="s">
        <v>4</v>
      </c>
      <c r="L82" s="62"/>
      <c r="M82" s="63" t="s">
        <v>448</v>
      </c>
      <c r="N82" s="90"/>
      <c r="O82" s="91" t="s">
        <v>4</v>
      </c>
      <c r="P82" s="60">
        <v>-94.13</v>
      </c>
      <c r="Q82" s="126" t="s">
        <v>491</v>
      </c>
      <c r="R82" s="126" t="s">
        <v>491</v>
      </c>
      <c r="S82" s="126" t="s">
        <v>491</v>
      </c>
      <c r="T82" s="126" t="s">
        <v>491</v>
      </c>
      <c r="U82" s="13"/>
      <c r="V82" s="13"/>
      <c r="W82" s="13"/>
      <c r="X82" s="13"/>
      <c r="Y82" s="13"/>
      <c r="Z82" s="13"/>
      <c r="AA82" s="13"/>
      <c r="AB82" s="13"/>
      <c r="AC82" s="13"/>
      <c r="AD82" s="13"/>
      <c r="AE82" s="13"/>
      <c r="AF82" s="13"/>
    </row>
    <row r="83" spans="1:32" s="43" customFormat="1" ht="34.5" customHeight="1">
      <c r="A83" s="58">
        <v>39735</v>
      </c>
      <c r="B83" s="59" t="s">
        <v>220</v>
      </c>
      <c r="C83" s="60">
        <v>-156.12</v>
      </c>
      <c r="D83" s="64" t="s">
        <v>429</v>
      </c>
      <c r="E83" s="64" t="s">
        <v>487</v>
      </c>
      <c r="F83" s="60">
        <v>-156.12</v>
      </c>
      <c r="G83" s="62" t="s">
        <v>4</v>
      </c>
      <c r="H83" s="60" t="s">
        <v>4</v>
      </c>
      <c r="I83" s="62"/>
      <c r="J83" s="62"/>
      <c r="K83" s="60" t="s">
        <v>4</v>
      </c>
      <c r="L83" s="62"/>
      <c r="M83" s="63" t="s">
        <v>447</v>
      </c>
      <c r="N83" s="90"/>
      <c r="O83" s="91" t="s">
        <v>4</v>
      </c>
      <c r="P83" s="60">
        <v>-156.12</v>
      </c>
      <c r="Q83" s="126" t="s">
        <v>491</v>
      </c>
      <c r="R83" s="126" t="s">
        <v>491</v>
      </c>
      <c r="S83" s="126" t="s">
        <v>491</v>
      </c>
      <c r="T83" s="126" t="s">
        <v>491</v>
      </c>
      <c r="U83" s="13"/>
      <c r="V83" s="13"/>
      <c r="W83" s="13"/>
      <c r="X83" s="13"/>
      <c r="Y83" s="13"/>
      <c r="Z83" s="13"/>
      <c r="AA83" s="13"/>
      <c r="AB83" s="13"/>
      <c r="AC83" s="13"/>
      <c r="AD83" s="13"/>
      <c r="AE83" s="13"/>
      <c r="AF83" s="13"/>
    </row>
    <row r="84" spans="1:32" s="43" customFormat="1" ht="34.5" customHeight="1">
      <c r="A84" s="80">
        <v>39736</v>
      </c>
      <c r="B84" s="56" t="s">
        <v>219</v>
      </c>
      <c r="C84" s="57">
        <v>32.5</v>
      </c>
      <c r="D84" s="57" t="s">
        <v>4</v>
      </c>
      <c r="E84" s="57" t="s">
        <v>487</v>
      </c>
      <c r="F84" s="57" t="s">
        <v>4</v>
      </c>
      <c r="G84" s="57"/>
      <c r="H84" s="57"/>
      <c r="I84" s="57" t="s">
        <v>4</v>
      </c>
      <c r="J84" s="57" t="s">
        <v>4</v>
      </c>
      <c r="K84" s="57">
        <v>32.5</v>
      </c>
      <c r="L84" s="57"/>
      <c r="M84" s="56" t="s">
        <v>456</v>
      </c>
      <c r="N84" s="121" t="s">
        <v>491</v>
      </c>
      <c r="O84" s="121" t="s">
        <v>491</v>
      </c>
      <c r="P84" s="121" t="s">
        <v>491</v>
      </c>
      <c r="Q84" s="125">
        <v>32.5</v>
      </c>
      <c r="R84" s="125"/>
      <c r="S84" s="125" t="s">
        <v>4</v>
      </c>
      <c r="T84" s="125"/>
      <c r="U84" s="13"/>
      <c r="V84" s="13"/>
      <c r="W84" s="13"/>
      <c r="X84" s="13"/>
      <c r="Y84" s="13"/>
      <c r="Z84" s="13"/>
      <c r="AA84" s="13"/>
      <c r="AB84" s="13"/>
      <c r="AC84" s="13"/>
      <c r="AD84" s="13"/>
      <c r="AE84" s="13"/>
      <c r="AF84" s="13"/>
    </row>
    <row r="85" spans="1:32" s="43" customFormat="1" ht="34.5" customHeight="1">
      <c r="A85" s="58">
        <v>39747</v>
      </c>
      <c r="B85" s="59" t="s">
        <v>220</v>
      </c>
      <c r="C85" s="60">
        <v>0</v>
      </c>
      <c r="D85" s="64" t="s">
        <v>430</v>
      </c>
      <c r="E85" s="64" t="s">
        <v>488</v>
      </c>
      <c r="F85" s="62"/>
      <c r="G85" s="62" t="s">
        <v>4</v>
      </c>
      <c r="H85" s="60" t="s">
        <v>4</v>
      </c>
      <c r="I85" s="62"/>
      <c r="J85" s="62"/>
      <c r="K85" s="60" t="s">
        <v>4</v>
      </c>
      <c r="L85" s="62"/>
      <c r="M85" s="63" t="s">
        <v>485</v>
      </c>
      <c r="N85" s="90"/>
      <c r="O85" s="91" t="s">
        <v>4</v>
      </c>
      <c r="P85" s="90"/>
      <c r="Q85" s="126" t="s">
        <v>491</v>
      </c>
      <c r="R85" s="126" t="s">
        <v>491</v>
      </c>
      <c r="S85" s="126" t="s">
        <v>491</v>
      </c>
      <c r="T85" s="126" t="s">
        <v>491</v>
      </c>
      <c r="U85" s="13"/>
      <c r="V85" s="13"/>
      <c r="W85" s="13"/>
      <c r="X85" s="13"/>
      <c r="Y85" s="13"/>
      <c r="Z85" s="13"/>
      <c r="AA85" s="13"/>
      <c r="AB85" s="13"/>
      <c r="AC85" s="13"/>
      <c r="AD85" s="13"/>
      <c r="AE85" s="13"/>
      <c r="AF85" s="13"/>
    </row>
    <row r="86" spans="1:32" s="43" customFormat="1" ht="34.5" customHeight="1">
      <c r="A86" s="58">
        <v>39747</v>
      </c>
      <c r="B86" s="59" t="s">
        <v>220</v>
      </c>
      <c r="C86" s="60">
        <v>0</v>
      </c>
      <c r="D86" s="64" t="s">
        <v>431</v>
      </c>
      <c r="E86" s="64" t="s">
        <v>488</v>
      </c>
      <c r="F86" s="62"/>
      <c r="G86" s="62" t="s">
        <v>4</v>
      </c>
      <c r="H86" s="60" t="s">
        <v>4</v>
      </c>
      <c r="I86" s="62"/>
      <c r="J86" s="62"/>
      <c r="K86" s="60" t="s">
        <v>4</v>
      </c>
      <c r="L86" s="62"/>
      <c r="M86" s="63" t="s">
        <v>462</v>
      </c>
      <c r="N86" s="90"/>
      <c r="O86" s="91" t="s">
        <v>4</v>
      </c>
      <c r="P86" s="90"/>
      <c r="Q86" s="126" t="s">
        <v>491</v>
      </c>
      <c r="R86" s="126" t="s">
        <v>491</v>
      </c>
      <c r="S86" s="126" t="s">
        <v>491</v>
      </c>
      <c r="T86" s="126" t="s">
        <v>491</v>
      </c>
      <c r="U86" s="13"/>
      <c r="V86" s="13"/>
      <c r="W86" s="13"/>
      <c r="X86" s="13"/>
      <c r="Y86" s="13"/>
      <c r="Z86" s="13"/>
      <c r="AA86" s="13"/>
      <c r="AB86" s="13"/>
      <c r="AC86" s="13"/>
      <c r="AD86" s="13"/>
      <c r="AE86" s="13"/>
      <c r="AF86" s="13"/>
    </row>
    <row r="87" spans="1:32" s="43" customFormat="1" ht="34.5" customHeight="1">
      <c r="A87" s="58">
        <v>39747</v>
      </c>
      <c r="B87" s="59" t="s">
        <v>220</v>
      </c>
      <c r="C87" s="60">
        <v>0</v>
      </c>
      <c r="D87" s="64" t="s">
        <v>432</v>
      </c>
      <c r="E87" s="64" t="s">
        <v>488</v>
      </c>
      <c r="F87" s="62"/>
      <c r="G87" s="62" t="s">
        <v>4</v>
      </c>
      <c r="H87" s="60" t="s">
        <v>4</v>
      </c>
      <c r="I87" s="62"/>
      <c r="J87" s="62"/>
      <c r="K87" s="60" t="s">
        <v>4</v>
      </c>
      <c r="L87" s="62"/>
      <c r="M87" s="63" t="s">
        <v>463</v>
      </c>
      <c r="N87" s="90"/>
      <c r="O87" s="91" t="s">
        <v>4</v>
      </c>
      <c r="P87" s="90"/>
      <c r="Q87" s="126" t="s">
        <v>491</v>
      </c>
      <c r="R87" s="126" t="s">
        <v>491</v>
      </c>
      <c r="S87" s="126" t="s">
        <v>491</v>
      </c>
      <c r="T87" s="126" t="s">
        <v>491</v>
      </c>
      <c r="U87" s="13"/>
      <c r="V87" s="13"/>
      <c r="W87" s="13"/>
      <c r="X87" s="13"/>
      <c r="Y87" s="13"/>
      <c r="Z87" s="13"/>
      <c r="AA87" s="13"/>
      <c r="AB87" s="13"/>
      <c r="AC87" s="13"/>
      <c r="AD87" s="13"/>
      <c r="AE87" s="13"/>
      <c r="AF87" s="13"/>
    </row>
    <row r="88" spans="1:32" s="43" customFormat="1" ht="34.5" customHeight="1">
      <c r="A88" s="58">
        <v>39747</v>
      </c>
      <c r="B88" s="59" t="s">
        <v>220</v>
      </c>
      <c r="C88" s="60">
        <v>0</v>
      </c>
      <c r="D88" s="64" t="s">
        <v>433</v>
      </c>
      <c r="E88" s="64" t="s">
        <v>488</v>
      </c>
      <c r="F88" s="62"/>
      <c r="G88" s="62" t="s">
        <v>4</v>
      </c>
      <c r="H88" s="60" t="s">
        <v>4</v>
      </c>
      <c r="I88" s="62"/>
      <c r="J88" s="62"/>
      <c r="K88" s="60" t="s">
        <v>4</v>
      </c>
      <c r="L88" s="62"/>
      <c r="M88" s="63" t="s">
        <v>464</v>
      </c>
      <c r="N88" s="90"/>
      <c r="O88" s="91" t="s">
        <v>4</v>
      </c>
      <c r="P88" s="90"/>
      <c r="Q88" s="126" t="s">
        <v>491</v>
      </c>
      <c r="R88" s="126" t="s">
        <v>491</v>
      </c>
      <c r="S88" s="126" t="s">
        <v>491</v>
      </c>
      <c r="T88" s="126" t="s">
        <v>491</v>
      </c>
      <c r="U88" s="13"/>
      <c r="V88" s="13"/>
      <c r="W88" s="13"/>
      <c r="X88" s="13"/>
      <c r="Y88" s="13"/>
      <c r="Z88" s="13"/>
      <c r="AA88" s="13"/>
      <c r="AB88" s="13"/>
      <c r="AC88" s="13"/>
      <c r="AD88" s="13"/>
      <c r="AE88" s="13"/>
      <c r="AF88" s="13"/>
    </row>
    <row r="89" spans="1:32" s="43" customFormat="1" ht="34.5" customHeight="1">
      <c r="A89" s="58">
        <v>39747</v>
      </c>
      <c r="B89" s="59" t="s">
        <v>220</v>
      </c>
      <c r="C89" s="60">
        <v>-20</v>
      </c>
      <c r="D89" s="64" t="s">
        <v>434</v>
      </c>
      <c r="E89" s="120" t="s">
        <v>490</v>
      </c>
      <c r="F89" s="62"/>
      <c r="G89" s="62" t="s">
        <v>4</v>
      </c>
      <c r="H89" s="60" t="s">
        <v>4</v>
      </c>
      <c r="I89" s="62"/>
      <c r="J89" s="62"/>
      <c r="K89" s="60">
        <v>-20</v>
      </c>
      <c r="L89" s="62"/>
      <c r="M89" s="63" t="s">
        <v>159</v>
      </c>
      <c r="N89" s="90"/>
      <c r="O89" s="60">
        <v>-20</v>
      </c>
      <c r="P89" s="90"/>
      <c r="Q89" s="126" t="s">
        <v>491</v>
      </c>
      <c r="R89" s="126" t="s">
        <v>491</v>
      </c>
      <c r="S89" s="126" t="s">
        <v>491</v>
      </c>
      <c r="T89" s="126" t="s">
        <v>491</v>
      </c>
      <c r="U89" s="13"/>
      <c r="V89" s="13"/>
      <c r="W89" s="13"/>
      <c r="X89" s="13"/>
      <c r="Y89" s="13"/>
      <c r="Z89" s="13"/>
      <c r="AA89" s="13"/>
      <c r="AB89" s="13"/>
      <c r="AC89" s="13"/>
      <c r="AD89" s="13"/>
      <c r="AE89" s="13"/>
      <c r="AF89" s="13"/>
    </row>
    <row r="90" spans="1:32" s="43" customFormat="1" ht="34.5" customHeight="1">
      <c r="A90" s="58">
        <v>39768</v>
      </c>
      <c r="B90" s="59" t="s">
        <v>220</v>
      </c>
      <c r="C90" s="60">
        <v>-200</v>
      </c>
      <c r="D90" s="64" t="s">
        <v>435</v>
      </c>
      <c r="E90" s="64" t="s">
        <v>487</v>
      </c>
      <c r="F90" s="62"/>
      <c r="G90" s="62" t="s">
        <v>4</v>
      </c>
      <c r="H90" s="60" t="s">
        <v>4</v>
      </c>
      <c r="I90" s="62"/>
      <c r="J90" s="62"/>
      <c r="K90" s="60">
        <v>-200</v>
      </c>
      <c r="L90" s="62"/>
      <c r="M90" s="63" t="s">
        <v>460</v>
      </c>
      <c r="N90" s="90"/>
      <c r="O90" s="60">
        <v>-200</v>
      </c>
      <c r="P90" s="90"/>
      <c r="Q90" s="126" t="s">
        <v>491</v>
      </c>
      <c r="R90" s="126" t="s">
        <v>491</v>
      </c>
      <c r="S90" s="126" t="s">
        <v>491</v>
      </c>
      <c r="T90" s="126" t="s">
        <v>491</v>
      </c>
      <c r="U90" s="13"/>
      <c r="V90" s="13"/>
      <c r="W90" s="13"/>
      <c r="X90" s="13"/>
      <c r="Y90" s="13"/>
      <c r="Z90" s="13"/>
      <c r="AA90" s="13"/>
      <c r="AB90" s="13"/>
      <c r="AC90" s="13"/>
      <c r="AD90" s="13"/>
      <c r="AE90" s="13"/>
      <c r="AF90" s="13"/>
    </row>
    <row r="91" spans="1:32" s="43" customFormat="1" ht="34.5" customHeight="1">
      <c r="A91" s="58">
        <v>39768</v>
      </c>
      <c r="B91" s="59" t="s">
        <v>220</v>
      </c>
      <c r="C91" s="60">
        <v>-35.44</v>
      </c>
      <c r="D91" s="64" t="s">
        <v>436</v>
      </c>
      <c r="E91" s="64" t="s">
        <v>487</v>
      </c>
      <c r="F91" s="62"/>
      <c r="G91" s="62" t="s">
        <v>4</v>
      </c>
      <c r="H91" s="60" t="s">
        <v>4</v>
      </c>
      <c r="I91" s="62"/>
      <c r="J91" s="62"/>
      <c r="K91" s="60">
        <v>-35.44</v>
      </c>
      <c r="L91" s="62"/>
      <c r="M91" s="63" t="s">
        <v>461</v>
      </c>
      <c r="N91" s="90"/>
      <c r="O91" s="60">
        <v>-35.44</v>
      </c>
      <c r="P91" s="90"/>
      <c r="Q91" s="126" t="s">
        <v>491</v>
      </c>
      <c r="R91" s="126" t="s">
        <v>491</v>
      </c>
      <c r="S91" s="126" t="s">
        <v>491</v>
      </c>
      <c r="T91" s="126" t="s">
        <v>491</v>
      </c>
      <c r="U91" s="13"/>
      <c r="V91" s="13"/>
      <c r="W91" s="13"/>
      <c r="X91" s="13"/>
      <c r="Y91" s="13"/>
      <c r="Z91" s="13"/>
      <c r="AA91" s="13"/>
      <c r="AB91" s="13"/>
      <c r="AC91" s="13"/>
      <c r="AD91" s="13"/>
      <c r="AE91" s="13"/>
      <c r="AF91" s="13"/>
    </row>
    <row r="92" spans="1:32" s="43" customFormat="1" ht="34.5" customHeight="1">
      <c r="A92" s="58">
        <v>39771</v>
      </c>
      <c r="B92" s="59" t="s">
        <v>220</v>
      </c>
      <c r="C92" s="60">
        <v>0</v>
      </c>
      <c r="D92" s="64" t="s">
        <v>437</v>
      </c>
      <c r="E92" s="64" t="s">
        <v>488</v>
      </c>
      <c r="F92" s="62"/>
      <c r="G92" s="62" t="s">
        <v>4</v>
      </c>
      <c r="H92" s="60" t="s">
        <v>4</v>
      </c>
      <c r="I92" s="62"/>
      <c r="J92" s="62"/>
      <c r="K92" s="60" t="s">
        <v>4</v>
      </c>
      <c r="L92" s="62"/>
      <c r="M92" s="63" t="s">
        <v>147</v>
      </c>
      <c r="N92" s="90"/>
      <c r="O92" s="91" t="s">
        <v>4</v>
      </c>
      <c r="P92" s="90"/>
      <c r="Q92" s="126" t="s">
        <v>491</v>
      </c>
      <c r="R92" s="126" t="s">
        <v>491</v>
      </c>
      <c r="S92" s="126" t="s">
        <v>491</v>
      </c>
      <c r="T92" s="126" t="s">
        <v>491</v>
      </c>
      <c r="U92" s="13"/>
      <c r="V92" s="13"/>
      <c r="W92" s="13"/>
      <c r="X92" s="13"/>
      <c r="Y92" s="13"/>
      <c r="Z92" s="13"/>
      <c r="AA92" s="13"/>
      <c r="AB92" s="13"/>
      <c r="AC92" s="13"/>
      <c r="AD92" s="13"/>
      <c r="AE92" s="13"/>
      <c r="AF92" s="13"/>
    </row>
    <row r="93" spans="1:32" s="43" customFormat="1" ht="34.5" customHeight="1">
      <c r="A93" s="58">
        <v>39771</v>
      </c>
      <c r="B93" s="59" t="s">
        <v>220</v>
      </c>
      <c r="C93" s="60">
        <v>0</v>
      </c>
      <c r="D93" s="64" t="s">
        <v>438</v>
      </c>
      <c r="E93" s="64" t="s">
        <v>488</v>
      </c>
      <c r="F93" s="62"/>
      <c r="G93" s="62" t="s">
        <v>4</v>
      </c>
      <c r="H93" s="60" t="s">
        <v>4</v>
      </c>
      <c r="I93" s="62"/>
      <c r="J93" s="62"/>
      <c r="K93" s="60" t="s">
        <v>4</v>
      </c>
      <c r="L93" s="62"/>
      <c r="M93" s="63" t="s">
        <v>492</v>
      </c>
      <c r="N93" s="90"/>
      <c r="O93" s="91" t="s">
        <v>4</v>
      </c>
      <c r="P93" s="90"/>
      <c r="Q93" s="126" t="s">
        <v>491</v>
      </c>
      <c r="R93" s="126" t="s">
        <v>491</v>
      </c>
      <c r="S93" s="126" t="s">
        <v>491</v>
      </c>
      <c r="T93" s="126" t="s">
        <v>491</v>
      </c>
      <c r="U93" s="13"/>
      <c r="V93" s="13"/>
      <c r="W93" s="13"/>
      <c r="X93" s="13"/>
      <c r="Y93" s="13"/>
      <c r="Z93" s="13"/>
      <c r="AA93" s="13"/>
      <c r="AB93" s="13"/>
      <c r="AC93" s="13"/>
      <c r="AD93" s="13"/>
      <c r="AE93" s="13"/>
      <c r="AF93" s="13"/>
    </row>
    <row r="94" spans="1:32" s="43" customFormat="1" ht="34.5" customHeight="1">
      <c r="A94" s="58">
        <v>39771</v>
      </c>
      <c r="B94" s="59" t="s">
        <v>220</v>
      </c>
      <c r="C94" s="60">
        <v>-745.77</v>
      </c>
      <c r="D94" s="64" t="s">
        <v>439</v>
      </c>
      <c r="E94" s="64" t="s">
        <v>487</v>
      </c>
      <c r="F94" s="62"/>
      <c r="G94" s="62" t="s">
        <v>4</v>
      </c>
      <c r="H94" s="60">
        <v>-699.65</v>
      </c>
      <c r="I94" s="62"/>
      <c r="J94" s="62"/>
      <c r="K94" s="60">
        <v>-46.12</v>
      </c>
      <c r="L94" s="62"/>
      <c r="M94" s="63" t="s">
        <v>459</v>
      </c>
      <c r="N94" s="90"/>
      <c r="O94" s="60">
        <v>-46.12</v>
      </c>
      <c r="P94" s="60">
        <v>-699.65</v>
      </c>
      <c r="Q94" s="126" t="s">
        <v>491</v>
      </c>
      <c r="R94" s="126" t="s">
        <v>491</v>
      </c>
      <c r="S94" s="126" t="s">
        <v>491</v>
      </c>
      <c r="T94" s="126" t="s">
        <v>491</v>
      </c>
      <c r="U94" s="13"/>
      <c r="V94" s="13"/>
      <c r="W94" s="13"/>
      <c r="X94" s="13"/>
      <c r="Y94" s="13"/>
      <c r="Z94" s="13"/>
      <c r="AA94" s="13"/>
      <c r="AB94" s="13"/>
      <c r="AC94" s="13"/>
      <c r="AD94" s="13"/>
      <c r="AE94" s="13"/>
      <c r="AF94" s="13"/>
    </row>
    <row r="95" spans="1:32" s="43" customFormat="1" ht="34.5" customHeight="1">
      <c r="A95" s="58">
        <v>39771</v>
      </c>
      <c r="B95" s="59" t="s">
        <v>220</v>
      </c>
      <c r="C95" s="60">
        <v>-855.98</v>
      </c>
      <c r="D95" s="64" t="s">
        <v>440</v>
      </c>
      <c r="E95" s="64" t="s">
        <v>487</v>
      </c>
      <c r="F95" s="62"/>
      <c r="G95" s="62" t="s">
        <v>4</v>
      </c>
      <c r="H95" s="60" t="s">
        <v>4</v>
      </c>
      <c r="I95" s="62"/>
      <c r="J95" s="62"/>
      <c r="K95" s="60">
        <v>-855.98</v>
      </c>
      <c r="L95" s="62"/>
      <c r="M95" s="63" t="s">
        <v>458</v>
      </c>
      <c r="N95" s="90"/>
      <c r="O95" s="60">
        <v>-855.98</v>
      </c>
      <c r="P95" s="90"/>
      <c r="Q95" s="126" t="s">
        <v>491</v>
      </c>
      <c r="R95" s="126" t="s">
        <v>491</v>
      </c>
      <c r="S95" s="126" t="s">
        <v>491</v>
      </c>
      <c r="T95" s="126" t="s">
        <v>491</v>
      </c>
      <c r="U95" s="13"/>
      <c r="V95" s="13"/>
      <c r="W95" s="13"/>
      <c r="X95" s="13"/>
      <c r="Y95" s="13"/>
      <c r="Z95" s="13"/>
      <c r="AA95" s="13"/>
      <c r="AB95" s="13"/>
      <c r="AC95" s="13"/>
      <c r="AD95" s="13"/>
      <c r="AE95" s="13"/>
      <c r="AF95" s="13"/>
    </row>
    <row r="96" spans="1:32" s="43" customFormat="1" ht="34.5" customHeight="1">
      <c r="A96" s="58">
        <v>39771</v>
      </c>
      <c r="B96" s="59" t="s">
        <v>220</v>
      </c>
      <c r="C96" s="60">
        <v>0</v>
      </c>
      <c r="D96" s="64" t="s">
        <v>441</v>
      </c>
      <c r="E96" s="64" t="s">
        <v>488</v>
      </c>
      <c r="F96" s="62"/>
      <c r="G96" s="62" t="s">
        <v>4</v>
      </c>
      <c r="H96" s="60" t="s">
        <v>4</v>
      </c>
      <c r="I96" s="62"/>
      <c r="J96" s="62" t="s">
        <v>4</v>
      </c>
      <c r="K96" s="60" t="s">
        <v>4</v>
      </c>
      <c r="L96" s="62"/>
      <c r="M96" s="63" t="s">
        <v>147</v>
      </c>
      <c r="N96" s="90"/>
      <c r="O96" s="91" t="s">
        <v>4</v>
      </c>
      <c r="P96" s="90"/>
      <c r="Q96" s="126" t="s">
        <v>491</v>
      </c>
      <c r="R96" s="126" t="s">
        <v>491</v>
      </c>
      <c r="S96" s="126" t="s">
        <v>491</v>
      </c>
      <c r="T96" s="126" t="s">
        <v>491</v>
      </c>
      <c r="U96" s="13"/>
      <c r="V96" s="13"/>
      <c r="W96" s="13"/>
      <c r="X96" s="13"/>
      <c r="Y96" s="13"/>
      <c r="Z96" s="13"/>
      <c r="AA96" s="13"/>
      <c r="AB96" s="13"/>
      <c r="AC96" s="13"/>
      <c r="AD96" s="13"/>
      <c r="AE96" s="13"/>
      <c r="AF96" s="13"/>
    </row>
    <row r="97" spans="1:32" s="43" customFormat="1" ht="34.5" customHeight="1" hidden="1">
      <c r="A97" s="80" t="s">
        <v>4</v>
      </c>
      <c r="B97" s="56" t="s">
        <v>219</v>
      </c>
      <c r="C97" s="57" t="s">
        <v>4</v>
      </c>
      <c r="D97" s="57"/>
      <c r="E97" s="57"/>
      <c r="F97" s="57" t="s">
        <v>4</v>
      </c>
      <c r="G97" s="57"/>
      <c r="H97" s="57"/>
      <c r="I97" s="57" t="s">
        <v>4</v>
      </c>
      <c r="J97" s="57" t="s">
        <v>4</v>
      </c>
      <c r="K97" s="57" t="s">
        <v>4</v>
      </c>
      <c r="L97" s="57"/>
      <c r="M97" s="56" t="s">
        <v>4</v>
      </c>
      <c r="N97" s="87"/>
      <c r="O97" s="87"/>
      <c r="P97" s="87"/>
      <c r="Q97" s="126" t="s">
        <v>491</v>
      </c>
      <c r="R97" s="126" t="s">
        <v>491</v>
      </c>
      <c r="S97" s="126" t="s">
        <v>491</v>
      </c>
      <c r="T97" s="126" t="s">
        <v>491</v>
      </c>
      <c r="U97" s="13"/>
      <c r="V97" s="13"/>
      <c r="W97" s="13"/>
      <c r="X97" s="13"/>
      <c r="Y97" s="13"/>
      <c r="Z97" s="13"/>
      <c r="AA97" s="13"/>
      <c r="AB97" s="13"/>
      <c r="AC97" s="13"/>
      <c r="AD97" s="13"/>
      <c r="AE97" s="13"/>
      <c r="AF97" s="13"/>
    </row>
    <row r="98" spans="1:32" s="43" customFormat="1" ht="34.5" customHeight="1" hidden="1">
      <c r="A98" s="80" t="s">
        <v>4</v>
      </c>
      <c r="B98" s="56" t="s">
        <v>219</v>
      </c>
      <c r="C98" s="57" t="s">
        <v>4</v>
      </c>
      <c r="D98" s="57"/>
      <c r="E98" s="57"/>
      <c r="F98" s="57" t="s">
        <v>4</v>
      </c>
      <c r="G98" s="57"/>
      <c r="H98" s="57"/>
      <c r="I98" s="57" t="s">
        <v>4</v>
      </c>
      <c r="J98" s="57" t="s">
        <v>4</v>
      </c>
      <c r="K98" s="57" t="s">
        <v>4</v>
      </c>
      <c r="L98" s="57"/>
      <c r="M98" s="56" t="s">
        <v>4</v>
      </c>
      <c r="N98" s="87"/>
      <c r="O98" s="87"/>
      <c r="P98" s="87"/>
      <c r="Q98" s="126" t="s">
        <v>491</v>
      </c>
      <c r="R98" s="126" t="s">
        <v>491</v>
      </c>
      <c r="S98" s="126" t="s">
        <v>491</v>
      </c>
      <c r="T98" s="126" t="s">
        <v>491</v>
      </c>
      <c r="U98" s="13"/>
      <c r="V98" s="13"/>
      <c r="W98" s="13"/>
      <c r="X98" s="13"/>
      <c r="Y98" s="13"/>
      <c r="Z98" s="13"/>
      <c r="AA98" s="13"/>
      <c r="AB98" s="13"/>
      <c r="AC98" s="13"/>
      <c r="AD98" s="13"/>
      <c r="AE98" s="13"/>
      <c r="AF98" s="13"/>
    </row>
    <row r="99" spans="1:32" s="43" customFormat="1" ht="34.5" customHeight="1" hidden="1">
      <c r="A99" s="80" t="s">
        <v>4</v>
      </c>
      <c r="B99" s="56" t="s">
        <v>219</v>
      </c>
      <c r="C99" s="57" t="s">
        <v>4</v>
      </c>
      <c r="D99" s="57"/>
      <c r="E99" s="57"/>
      <c r="F99" s="57" t="s">
        <v>4</v>
      </c>
      <c r="G99" s="57"/>
      <c r="H99" s="57"/>
      <c r="I99" s="57" t="s">
        <v>4</v>
      </c>
      <c r="J99" s="57" t="s">
        <v>4</v>
      </c>
      <c r="K99" s="57" t="s">
        <v>4</v>
      </c>
      <c r="L99" s="57"/>
      <c r="M99" s="56" t="s">
        <v>4</v>
      </c>
      <c r="N99" s="87"/>
      <c r="O99" s="87"/>
      <c r="P99" s="87"/>
      <c r="Q99" s="126" t="s">
        <v>491</v>
      </c>
      <c r="R99" s="126" t="s">
        <v>491</v>
      </c>
      <c r="S99" s="126" t="s">
        <v>491</v>
      </c>
      <c r="T99" s="126" t="s">
        <v>491</v>
      </c>
      <c r="U99" s="13"/>
      <c r="V99" s="13"/>
      <c r="W99" s="13"/>
      <c r="X99" s="13"/>
      <c r="Y99" s="13"/>
      <c r="Z99" s="13"/>
      <c r="AA99" s="13"/>
      <c r="AB99" s="13"/>
      <c r="AC99" s="13"/>
      <c r="AD99" s="13"/>
      <c r="AE99" s="13"/>
      <c r="AF99" s="13"/>
    </row>
    <row r="100" spans="1:32" s="43" customFormat="1" ht="34.5" customHeight="1" hidden="1">
      <c r="A100" s="80" t="s">
        <v>4</v>
      </c>
      <c r="B100" s="56" t="s">
        <v>219</v>
      </c>
      <c r="C100" s="57" t="s">
        <v>4</v>
      </c>
      <c r="D100" s="57"/>
      <c r="E100" s="57"/>
      <c r="F100" s="57" t="s">
        <v>4</v>
      </c>
      <c r="G100" s="57"/>
      <c r="H100" s="57"/>
      <c r="I100" s="57" t="s">
        <v>4</v>
      </c>
      <c r="J100" s="57" t="s">
        <v>4</v>
      </c>
      <c r="K100" s="57" t="s">
        <v>4</v>
      </c>
      <c r="L100" s="57"/>
      <c r="M100" s="56" t="s">
        <v>4</v>
      </c>
      <c r="N100" s="87"/>
      <c r="O100" s="87"/>
      <c r="P100" s="87"/>
      <c r="Q100" s="126" t="s">
        <v>491</v>
      </c>
      <c r="R100" s="126" t="s">
        <v>491</v>
      </c>
      <c r="S100" s="126" t="s">
        <v>491</v>
      </c>
      <c r="T100" s="126" t="s">
        <v>491</v>
      </c>
      <c r="U100" s="13"/>
      <c r="V100" s="13"/>
      <c r="W100" s="13"/>
      <c r="X100" s="13"/>
      <c r="Y100" s="13"/>
      <c r="Z100" s="13"/>
      <c r="AA100" s="13"/>
      <c r="AB100" s="13"/>
      <c r="AC100" s="13"/>
      <c r="AD100" s="13"/>
      <c r="AE100" s="13"/>
      <c r="AF100" s="13"/>
    </row>
    <row r="101" spans="1:32" s="43" customFormat="1" ht="34.5" customHeight="1" hidden="1">
      <c r="A101" s="80"/>
      <c r="B101" s="56"/>
      <c r="C101" s="57"/>
      <c r="D101" s="57"/>
      <c r="E101" s="57"/>
      <c r="F101" s="57"/>
      <c r="G101" s="57"/>
      <c r="H101" s="57"/>
      <c r="I101" s="57"/>
      <c r="J101" s="57"/>
      <c r="K101" s="57"/>
      <c r="L101" s="57"/>
      <c r="M101" s="56"/>
      <c r="N101" s="87"/>
      <c r="O101" s="87"/>
      <c r="P101" s="87"/>
      <c r="Q101" s="126" t="s">
        <v>491</v>
      </c>
      <c r="R101" s="126" t="s">
        <v>491</v>
      </c>
      <c r="S101" s="126" t="s">
        <v>491</v>
      </c>
      <c r="T101" s="126" t="s">
        <v>491</v>
      </c>
      <c r="U101" s="13"/>
      <c r="V101" s="13"/>
      <c r="W101" s="13"/>
      <c r="X101" s="13"/>
      <c r="Y101" s="13"/>
      <c r="Z101" s="13"/>
      <c r="AA101" s="13"/>
      <c r="AB101" s="13"/>
      <c r="AC101" s="13"/>
      <c r="AD101" s="13"/>
      <c r="AE101" s="13"/>
      <c r="AF101" s="13"/>
    </row>
    <row r="102" spans="1:32" s="43" customFormat="1" ht="34.5" customHeight="1" hidden="1">
      <c r="A102" s="80"/>
      <c r="B102" s="56"/>
      <c r="C102" s="57"/>
      <c r="D102" s="57"/>
      <c r="E102" s="57"/>
      <c r="F102" s="57"/>
      <c r="G102" s="57"/>
      <c r="H102" s="57"/>
      <c r="I102" s="57"/>
      <c r="J102" s="57"/>
      <c r="K102" s="57"/>
      <c r="L102" s="57"/>
      <c r="M102" s="56"/>
      <c r="N102" s="87"/>
      <c r="O102" s="87"/>
      <c r="P102" s="87"/>
      <c r="Q102" s="126" t="s">
        <v>491</v>
      </c>
      <c r="R102" s="126" t="s">
        <v>491</v>
      </c>
      <c r="S102" s="126" t="s">
        <v>491</v>
      </c>
      <c r="T102" s="126" t="s">
        <v>491</v>
      </c>
      <c r="U102" s="13"/>
      <c r="V102" s="13"/>
      <c r="W102" s="13"/>
      <c r="X102" s="13"/>
      <c r="Y102" s="13"/>
      <c r="Z102" s="13"/>
      <c r="AA102" s="13"/>
      <c r="AB102" s="13"/>
      <c r="AC102" s="13"/>
      <c r="AD102" s="13"/>
      <c r="AE102" s="13"/>
      <c r="AF102" s="13"/>
    </row>
    <row r="103" spans="1:32" s="43" customFormat="1" ht="34.5" customHeight="1" hidden="1">
      <c r="A103" s="52" t="s">
        <v>332</v>
      </c>
      <c r="B103" s="52" t="s">
        <v>218</v>
      </c>
      <c r="C103" s="53" t="s">
        <v>182</v>
      </c>
      <c r="D103" s="53" t="s">
        <v>333</v>
      </c>
      <c r="E103" s="53" t="s">
        <v>333</v>
      </c>
      <c r="F103" s="54" t="s">
        <v>331</v>
      </c>
      <c r="G103" s="54" t="s">
        <v>334</v>
      </c>
      <c r="H103" s="54" t="s">
        <v>318</v>
      </c>
      <c r="I103" s="54" t="s">
        <v>198</v>
      </c>
      <c r="J103" s="54" t="s">
        <v>368</v>
      </c>
      <c r="K103" s="54" t="s">
        <v>335</v>
      </c>
      <c r="L103" s="54" t="s">
        <v>9</v>
      </c>
      <c r="M103" s="54" t="s">
        <v>0</v>
      </c>
      <c r="N103" s="113" t="s">
        <v>310</v>
      </c>
      <c r="O103" s="113" t="s">
        <v>309</v>
      </c>
      <c r="P103" s="113" t="s">
        <v>308</v>
      </c>
      <c r="Q103" s="126" t="s">
        <v>491</v>
      </c>
      <c r="R103" s="126" t="s">
        <v>491</v>
      </c>
      <c r="S103" s="126" t="s">
        <v>491</v>
      </c>
      <c r="T103" s="126" t="s">
        <v>491</v>
      </c>
      <c r="U103" s="33"/>
      <c r="V103" s="33"/>
      <c r="W103" s="33"/>
      <c r="X103" s="33"/>
      <c r="Y103" s="33"/>
      <c r="Z103" s="33"/>
      <c r="AA103" s="33"/>
      <c r="AB103" s="33"/>
      <c r="AC103" s="33"/>
      <c r="AD103" s="33"/>
      <c r="AE103" s="33"/>
      <c r="AF103" s="33"/>
    </row>
    <row r="104" spans="1:32" s="43" customFormat="1" ht="34.5" customHeight="1">
      <c r="A104" s="58">
        <v>39771</v>
      </c>
      <c r="B104" s="59" t="s">
        <v>220</v>
      </c>
      <c r="C104" s="60">
        <v>-1575</v>
      </c>
      <c r="D104" s="64" t="s">
        <v>466</v>
      </c>
      <c r="E104" s="64" t="s">
        <v>487</v>
      </c>
      <c r="F104" s="62"/>
      <c r="G104" s="62" t="s">
        <v>4</v>
      </c>
      <c r="H104" s="60" t="s">
        <v>4</v>
      </c>
      <c r="I104" s="62"/>
      <c r="J104" s="62"/>
      <c r="K104" s="60">
        <v>-1575</v>
      </c>
      <c r="L104" s="62"/>
      <c r="M104" s="63" t="s">
        <v>465</v>
      </c>
      <c r="N104" s="90"/>
      <c r="O104" s="60">
        <v>-1575</v>
      </c>
      <c r="P104" s="90"/>
      <c r="Q104" s="126" t="s">
        <v>491</v>
      </c>
      <c r="R104" s="126" t="s">
        <v>491</v>
      </c>
      <c r="S104" s="126" t="s">
        <v>491</v>
      </c>
      <c r="T104" s="126" t="s">
        <v>491</v>
      </c>
      <c r="U104" s="13"/>
      <c r="V104" s="13"/>
      <c r="W104" s="13"/>
      <c r="X104" s="13"/>
      <c r="Y104" s="13"/>
      <c r="Z104" s="13"/>
      <c r="AA104" s="13"/>
      <c r="AB104" s="13"/>
      <c r="AC104" s="13"/>
      <c r="AD104" s="13"/>
      <c r="AE104" s="13"/>
      <c r="AF104" s="13"/>
    </row>
    <row r="105" spans="1:32" s="43" customFormat="1" ht="34.5" customHeight="1">
      <c r="A105" s="80">
        <v>39772</v>
      </c>
      <c r="B105" s="56" t="s">
        <v>219</v>
      </c>
      <c r="C105" s="57">
        <v>585</v>
      </c>
      <c r="D105" s="57" t="s">
        <v>4</v>
      </c>
      <c r="E105" s="57" t="s">
        <v>487</v>
      </c>
      <c r="F105" s="57" t="s">
        <v>4</v>
      </c>
      <c r="G105" s="57"/>
      <c r="H105" s="57"/>
      <c r="I105" s="57" t="s">
        <v>4</v>
      </c>
      <c r="J105" s="57" t="s">
        <v>4</v>
      </c>
      <c r="K105" s="57">
        <v>585</v>
      </c>
      <c r="L105" s="57"/>
      <c r="M105" s="56" t="s">
        <v>467</v>
      </c>
      <c r="N105" s="121" t="s">
        <v>491</v>
      </c>
      <c r="O105" s="121" t="s">
        <v>491</v>
      </c>
      <c r="P105" s="121" t="s">
        <v>491</v>
      </c>
      <c r="Q105" s="125">
        <v>585</v>
      </c>
      <c r="R105" s="125"/>
      <c r="S105" s="125" t="s">
        <v>4</v>
      </c>
      <c r="T105" s="125"/>
      <c r="U105" s="13"/>
      <c r="V105" s="13"/>
      <c r="W105" s="13"/>
      <c r="X105" s="13"/>
      <c r="Y105" s="13"/>
      <c r="Z105" s="13"/>
      <c r="AA105" s="13"/>
      <c r="AB105" s="13"/>
      <c r="AC105" s="13"/>
      <c r="AD105" s="13"/>
      <c r="AE105" s="13"/>
      <c r="AF105" s="13"/>
    </row>
    <row r="106" spans="1:32" s="43" customFormat="1" ht="34.5" customHeight="1">
      <c r="A106" s="58">
        <v>39775</v>
      </c>
      <c r="B106" s="59" t="s">
        <v>220</v>
      </c>
      <c r="C106" s="60">
        <v>-742</v>
      </c>
      <c r="D106" s="64" t="s">
        <v>468</v>
      </c>
      <c r="E106" s="64" t="s">
        <v>487</v>
      </c>
      <c r="F106" s="62"/>
      <c r="G106" s="62" t="s">
        <v>4</v>
      </c>
      <c r="H106" s="60" t="s">
        <v>4</v>
      </c>
      <c r="I106" s="62"/>
      <c r="J106" s="62"/>
      <c r="K106" s="60">
        <v>-742</v>
      </c>
      <c r="L106" s="62"/>
      <c r="M106" s="63" t="s">
        <v>476</v>
      </c>
      <c r="N106" s="90"/>
      <c r="O106" s="60">
        <v>-742</v>
      </c>
      <c r="P106" s="90"/>
      <c r="Q106" s="126" t="s">
        <v>491</v>
      </c>
      <c r="R106" s="126" t="s">
        <v>491</v>
      </c>
      <c r="S106" s="126" t="s">
        <v>491</v>
      </c>
      <c r="T106" s="126" t="s">
        <v>491</v>
      </c>
      <c r="U106" s="13"/>
      <c r="V106" s="13"/>
      <c r="W106" s="13"/>
      <c r="X106" s="13"/>
      <c r="Y106" s="13"/>
      <c r="Z106" s="13"/>
      <c r="AA106" s="13"/>
      <c r="AB106" s="13"/>
      <c r="AC106" s="13"/>
      <c r="AD106" s="13"/>
      <c r="AE106" s="13"/>
      <c r="AF106" s="13"/>
    </row>
    <row r="107" spans="1:32" s="43" customFormat="1" ht="34.5" customHeight="1">
      <c r="A107" s="58">
        <v>39775</v>
      </c>
      <c r="B107" s="59" t="s">
        <v>220</v>
      </c>
      <c r="C107" s="60">
        <v>-493.28</v>
      </c>
      <c r="D107" s="64" t="s">
        <v>469</v>
      </c>
      <c r="E107" s="64" t="s">
        <v>487</v>
      </c>
      <c r="F107" s="62"/>
      <c r="G107" s="62" t="s">
        <v>4</v>
      </c>
      <c r="H107" s="60" t="s">
        <v>4</v>
      </c>
      <c r="I107" s="62"/>
      <c r="J107" s="62"/>
      <c r="K107" s="60">
        <v>-493.28</v>
      </c>
      <c r="L107" s="62"/>
      <c r="M107" s="63" t="s">
        <v>477</v>
      </c>
      <c r="N107" s="90"/>
      <c r="O107" s="60">
        <v>-493.28</v>
      </c>
      <c r="P107" s="90"/>
      <c r="Q107" s="126" t="s">
        <v>491</v>
      </c>
      <c r="R107" s="126" t="s">
        <v>491</v>
      </c>
      <c r="S107" s="126" t="s">
        <v>491</v>
      </c>
      <c r="T107" s="126" t="s">
        <v>491</v>
      </c>
      <c r="U107" s="13"/>
      <c r="V107" s="13"/>
      <c r="W107" s="13"/>
      <c r="X107" s="13"/>
      <c r="Y107" s="13"/>
      <c r="Z107" s="13"/>
      <c r="AA107" s="13"/>
      <c r="AB107" s="13"/>
      <c r="AC107" s="13"/>
      <c r="AD107" s="13"/>
      <c r="AE107" s="13"/>
      <c r="AF107" s="13"/>
    </row>
    <row r="108" spans="1:32" s="43" customFormat="1" ht="34.5" customHeight="1">
      <c r="A108" s="58">
        <v>39775</v>
      </c>
      <c r="B108" s="59" t="s">
        <v>220</v>
      </c>
      <c r="C108" s="60">
        <v>-1072.7</v>
      </c>
      <c r="D108" s="64" t="s">
        <v>484</v>
      </c>
      <c r="E108" s="64" t="s">
        <v>487</v>
      </c>
      <c r="F108" s="62"/>
      <c r="G108" s="62" t="s">
        <v>4</v>
      </c>
      <c r="H108" s="60" t="s">
        <v>4</v>
      </c>
      <c r="I108" s="62"/>
      <c r="J108" s="62"/>
      <c r="K108" s="60">
        <v>-1072.7</v>
      </c>
      <c r="L108" s="62"/>
      <c r="M108" s="63" t="s">
        <v>457</v>
      </c>
      <c r="N108" s="90"/>
      <c r="O108" s="60">
        <v>-1072.7</v>
      </c>
      <c r="P108" s="90"/>
      <c r="Q108" s="126" t="s">
        <v>491</v>
      </c>
      <c r="R108" s="126" t="s">
        <v>491</v>
      </c>
      <c r="S108" s="126" t="s">
        <v>491</v>
      </c>
      <c r="T108" s="126" t="s">
        <v>491</v>
      </c>
      <c r="U108" s="13"/>
      <c r="V108" s="13"/>
      <c r="W108" s="13"/>
      <c r="X108" s="13"/>
      <c r="Y108" s="13"/>
      <c r="Z108" s="13"/>
      <c r="AA108" s="13"/>
      <c r="AB108" s="13"/>
      <c r="AC108" s="13"/>
      <c r="AD108" s="13"/>
      <c r="AE108" s="13"/>
      <c r="AF108" s="13"/>
    </row>
    <row r="109" spans="1:32" s="43" customFormat="1" ht="34.5" customHeight="1" hidden="1">
      <c r="A109" s="58">
        <v>39775</v>
      </c>
      <c r="B109" s="59" t="s">
        <v>220</v>
      </c>
      <c r="C109" s="60"/>
      <c r="D109" s="64" t="s">
        <v>4</v>
      </c>
      <c r="E109" s="64" t="s">
        <v>4</v>
      </c>
      <c r="F109" s="62"/>
      <c r="G109" s="62" t="s">
        <v>4</v>
      </c>
      <c r="H109" s="60" t="s">
        <v>4</v>
      </c>
      <c r="I109" s="62"/>
      <c r="J109" s="62"/>
      <c r="K109" s="60" t="s">
        <v>4</v>
      </c>
      <c r="L109" s="62"/>
      <c r="M109" s="63" t="s">
        <v>4</v>
      </c>
      <c r="N109" s="90"/>
      <c r="O109" s="91">
        <v>-1950.37</v>
      </c>
      <c r="P109" s="90"/>
      <c r="Q109" s="90"/>
      <c r="R109" s="90"/>
      <c r="S109" s="90"/>
      <c r="T109" s="90"/>
      <c r="U109" s="13"/>
      <c r="V109" s="13"/>
      <c r="W109" s="13"/>
      <c r="X109" s="13"/>
      <c r="Y109" s="13"/>
      <c r="Z109" s="13"/>
      <c r="AA109" s="13"/>
      <c r="AB109" s="13"/>
      <c r="AC109" s="13"/>
      <c r="AD109" s="13"/>
      <c r="AE109" s="13"/>
      <c r="AF109" s="13"/>
    </row>
    <row r="110" spans="1:32" s="43" customFormat="1" ht="34.5" customHeight="1" hidden="1">
      <c r="A110" s="58">
        <v>39775</v>
      </c>
      <c r="B110" s="59" t="s">
        <v>220</v>
      </c>
      <c r="C110" s="60"/>
      <c r="D110" s="64" t="s">
        <v>4</v>
      </c>
      <c r="E110" s="64" t="s">
        <v>4</v>
      </c>
      <c r="F110" s="62"/>
      <c r="G110" s="62" t="s">
        <v>4</v>
      </c>
      <c r="H110" s="60" t="s">
        <v>4</v>
      </c>
      <c r="I110" s="62"/>
      <c r="J110" s="62"/>
      <c r="K110" s="60" t="s">
        <v>4</v>
      </c>
      <c r="L110" s="62"/>
      <c r="M110" s="63" t="s">
        <v>4</v>
      </c>
      <c r="N110" s="90"/>
      <c r="O110" s="91">
        <v>-1950.37</v>
      </c>
      <c r="P110" s="90"/>
      <c r="Q110" s="90"/>
      <c r="R110" s="90"/>
      <c r="S110" s="90"/>
      <c r="T110" s="90"/>
      <c r="U110" s="13"/>
      <c r="V110" s="13"/>
      <c r="W110" s="13"/>
      <c r="X110" s="13"/>
      <c r="Y110" s="13"/>
      <c r="Z110" s="13"/>
      <c r="AA110" s="13"/>
      <c r="AB110" s="13"/>
      <c r="AC110" s="13"/>
      <c r="AD110" s="13"/>
      <c r="AE110" s="13"/>
      <c r="AF110" s="13"/>
    </row>
    <row r="111" spans="1:32" s="43" customFormat="1" ht="34.5" customHeight="1" hidden="1">
      <c r="A111" s="58">
        <v>39775</v>
      </c>
      <c r="B111" s="59" t="s">
        <v>220</v>
      </c>
      <c r="C111" s="60"/>
      <c r="D111" s="64" t="s">
        <v>4</v>
      </c>
      <c r="E111" s="64" t="s">
        <v>4</v>
      </c>
      <c r="F111" s="62"/>
      <c r="G111" s="62" t="s">
        <v>4</v>
      </c>
      <c r="H111" s="60" t="s">
        <v>4</v>
      </c>
      <c r="I111" s="62"/>
      <c r="J111" s="62"/>
      <c r="K111" s="60" t="s">
        <v>4</v>
      </c>
      <c r="L111" s="62"/>
      <c r="M111" s="63" t="s">
        <v>4</v>
      </c>
      <c r="N111" s="90"/>
      <c r="O111" s="91">
        <v>-1950.37</v>
      </c>
      <c r="P111" s="90"/>
      <c r="Q111" s="90"/>
      <c r="R111" s="90"/>
      <c r="S111" s="90"/>
      <c r="T111" s="90"/>
      <c r="U111" s="13"/>
      <c r="V111" s="13"/>
      <c r="W111" s="13"/>
      <c r="X111" s="13"/>
      <c r="Y111" s="13"/>
      <c r="Z111" s="13"/>
      <c r="AA111" s="13"/>
      <c r="AB111" s="13"/>
      <c r="AC111" s="13"/>
      <c r="AD111" s="13"/>
      <c r="AE111" s="13"/>
      <c r="AF111" s="13"/>
    </row>
    <row r="112" spans="1:32" s="43" customFormat="1" ht="34.5" customHeight="1" hidden="1">
      <c r="A112" s="52" t="s">
        <v>332</v>
      </c>
      <c r="B112" s="52" t="s">
        <v>218</v>
      </c>
      <c r="C112" s="53" t="s">
        <v>182</v>
      </c>
      <c r="D112" s="53" t="s">
        <v>333</v>
      </c>
      <c r="E112" s="53" t="s">
        <v>486</v>
      </c>
      <c r="F112" s="54" t="s">
        <v>331</v>
      </c>
      <c r="G112" s="54" t="s">
        <v>334</v>
      </c>
      <c r="H112" s="54" t="s">
        <v>318</v>
      </c>
      <c r="I112" s="54" t="s">
        <v>198</v>
      </c>
      <c r="J112" s="54" t="s">
        <v>368</v>
      </c>
      <c r="K112" s="54" t="s">
        <v>335</v>
      </c>
      <c r="L112" s="54" t="s">
        <v>9</v>
      </c>
      <c r="M112" s="54" t="s">
        <v>0</v>
      </c>
      <c r="N112" s="113" t="s">
        <v>310</v>
      </c>
      <c r="O112" s="113" t="s">
        <v>309</v>
      </c>
      <c r="P112" s="113" t="s">
        <v>308</v>
      </c>
      <c r="Q112" s="113" t="s">
        <v>163</v>
      </c>
      <c r="R112" s="113" t="s">
        <v>326</v>
      </c>
      <c r="S112" s="113" t="s">
        <v>328</v>
      </c>
      <c r="T112" s="113" t="s">
        <v>327</v>
      </c>
      <c r="U112" s="33"/>
      <c r="V112" s="33"/>
      <c r="W112" s="33"/>
      <c r="X112" s="33"/>
      <c r="Y112" s="33"/>
      <c r="Z112" s="33"/>
      <c r="AA112" s="33"/>
      <c r="AB112" s="33"/>
      <c r="AC112" s="33"/>
      <c r="AD112" s="33"/>
      <c r="AE112" s="33"/>
      <c r="AF112" s="33"/>
    </row>
    <row r="113" spans="1:32" s="43" customFormat="1" ht="34.5" customHeight="1" hidden="1">
      <c r="A113" s="52" t="s">
        <v>332</v>
      </c>
      <c r="B113" s="52" t="s">
        <v>218</v>
      </c>
      <c r="C113" s="53" t="s">
        <v>182</v>
      </c>
      <c r="D113" s="53" t="s">
        <v>333</v>
      </c>
      <c r="E113" s="53" t="s">
        <v>486</v>
      </c>
      <c r="F113" s="54" t="s">
        <v>331</v>
      </c>
      <c r="G113" s="54" t="s">
        <v>334</v>
      </c>
      <c r="H113" s="54" t="s">
        <v>318</v>
      </c>
      <c r="I113" s="54" t="s">
        <v>198</v>
      </c>
      <c r="J113" s="54" t="s">
        <v>368</v>
      </c>
      <c r="K113" s="54" t="s">
        <v>335</v>
      </c>
      <c r="L113" s="54" t="s">
        <v>9</v>
      </c>
      <c r="M113" s="54" t="s">
        <v>0</v>
      </c>
      <c r="N113" s="113" t="s">
        <v>310</v>
      </c>
      <c r="O113" s="113" t="s">
        <v>309</v>
      </c>
      <c r="P113" s="113" t="s">
        <v>308</v>
      </c>
      <c r="Q113" s="113" t="s">
        <v>163</v>
      </c>
      <c r="R113" s="113" t="s">
        <v>326</v>
      </c>
      <c r="S113" s="113" t="s">
        <v>328</v>
      </c>
      <c r="T113" s="113" t="s">
        <v>327</v>
      </c>
      <c r="U113" s="33"/>
      <c r="V113" s="33"/>
      <c r="W113" s="33"/>
      <c r="X113" s="33"/>
      <c r="Y113" s="33"/>
      <c r="Z113" s="33"/>
      <c r="AA113" s="33"/>
      <c r="AB113" s="33"/>
      <c r="AC113" s="33"/>
      <c r="AD113" s="33"/>
      <c r="AE113" s="33"/>
      <c r="AF113" s="33"/>
    </row>
    <row r="114" spans="1:32" s="43" customFormat="1" ht="34.5" customHeight="1" hidden="1">
      <c r="A114" s="58">
        <v>39775</v>
      </c>
      <c r="B114" s="59" t="s">
        <v>220</v>
      </c>
      <c r="C114" s="60"/>
      <c r="D114" s="64" t="s">
        <v>4</v>
      </c>
      <c r="E114" s="64" t="s">
        <v>4</v>
      </c>
      <c r="F114" s="62"/>
      <c r="G114" s="62" t="s">
        <v>4</v>
      </c>
      <c r="H114" s="60" t="s">
        <v>4</v>
      </c>
      <c r="I114" s="62"/>
      <c r="J114" s="62"/>
      <c r="K114" s="60" t="s">
        <v>4</v>
      </c>
      <c r="L114" s="62"/>
      <c r="M114" s="63" t="s">
        <v>4</v>
      </c>
      <c r="N114" s="90"/>
      <c r="O114" s="91">
        <v>-1950.37</v>
      </c>
      <c r="P114" s="90"/>
      <c r="Q114" s="90"/>
      <c r="R114" s="90"/>
      <c r="S114" s="90"/>
      <c r="T114" s="90"/>
      <c r="U114" s="13"/>
      <c r="V114" s="13"/>
      <c r="W114" s="13"/>
      <c r="X114" s="13"/>
      <c r="Y114" s="13"/>
      <c r="Z114" s="13"/>
      <c r="AA114" s="13"/>
      <c r="AB114" s="13"/>
      <c r="AC114" s="13"/>
      <c r="AD114" s="13"/>
      <c r="AE114" s="13"/>
      <c r="AF114" s="13"/>
    </row>
    <row r="115" spans="1:32" s="43" customFormat="1" ht="34.5" customHeight="1" hidden="1">
      <c r="A115" s="58">
        <v>39775</v>
      </c>
      <c r="B115" s="59" t="s">
        <v>220</v>
      </c>
      <c r="C115" s="60"/>
      <c r="D115" s="64" t="s">
        <v>4</v>
      </c>
      <c r="E115" s="64" t="s">
        <v>4</v>
      </c>
      <c r="F115" s="62"/>
      <c r="G115" s="62" t="s">
        <v>4</v>
      </c>
      <c r="H115" s="60" t="s">
        <v>4</v>
      </c>
      <c r="I115" s="62"/>
      <c r="J115" s="62"/>
      <c r="K115" s="60" t="s">
        <v>4</v>
      </c>
      <c r="L115" s="62"/>
      <c r="M115" s="63" t="s">
        <v>4</v>
      </c>
      <c r="N115" s="90"/>
      <c r="O115" s="91">
        <v>-1950.37</v>
      </c>
      <c r="P115" s="90"/>
      <c r="Q115" s="90"/>
      <c r="R115" s="90"/>
      <c r="S115" s="90"/>
      <c r="T115" s="90"/>
      <c r="U115" s="13"/>
      <c r="V115" s="13"/>
      <c r="W115" s="13"/>
      <c r="X115" s="13"/>
      <c r="Y115" s="13"/>
      <c r="Z115" s="13"/>
      <c r="AA115" s="13"/>
      <c r="AB115" s="13"/>
      <c r="AC115" s="13"/>
      <c r="AD115" s="13"/>
      <c r="AE115" s="13"/>
      <c r="AF115" s="13"/>
    </row>
    <row r="116" spans="1:32" s="43" customFormat="1" ht="34.5" customHeight="1" hidden="1">
      <c r="A116" s="58">
        <v>39775</v>
      </c>
      <c r="B116" s="59" t="s">
        <v>220</v>
      </c>
      <c r="C116" s="60"/>
      <c r="D116" s="64" t="s">
        <v>4</v>
      </c>
      <c r="E116" s="64" t="s">
        <v>4</v>
      </c>
      <c r="F116" s="62"/>
      <c r="G116" s="62" t="s">
        <v>4</v>
      </c>
      <c r="H116" s="60" t="s">
        <v>4</v>
      </c>
      <c r="I116" s="62"/>
      <c r="J116" s="62"/>
      <c r="K116" s="60" t="s">
        <v>4</v>
      </c>
      <c r="L116" s="62"/>
      <c r="M116" s="63" t="s">
        <v>4</v>
      </c>
      <c r="N116" s="90"/>
      <c r="O116" s="91">
        <v>-1950.37</v>
      </c>
      <c r="P116" s="90"/>
      <c r="Q116" s="90"/>
      <c r="R116" s="90"/>
      <c r="S116" s="90"/>
      <c r="T116" s="90"/>
      <c r="U116" s="13"/>
      <c r="V116" s="13"/>
      <c r="W116" s="13"/>
      <c r="X116" s="13"/>
      <c r="Y116" s="13"/>
      <c r="Z116" s="13"/>
      <c r="AA116" s="13"/>
      <c r="AB116" s="13"/>
      <c r="AC116" s="13"/>
      <c r="AD116" s="13"/>
      <c r="AE116" s="13"/>
      <c r="AF116" s="13"/>
    </row>
    <row r="117" spans="1:32" s="43" customFormat="1" ht="34.5" customHeight="1" hidden="1">
      <c r="A117" s="52" t="s">
        <v>332</v>
      </c>
      <c r="B117" s="52" t="s">
        <v>218</v>
      </c>
      <c r="C117" s="53" t="s">
        <v>182</v>
      </c>
      <c r="D117" s="53" t="s">
        <v>333</v>
      </c>
      <c r="E117" s="53" t="s">
        <v>486</v>
      </c>
      <c r="F117" s="54" t="s">
        <v>331</v>
      </c>
      <c r="G117" s="54" t="s">
        <v>334</v>
      </c>
      <c r="H117" s="54" t="s">
        <v>318</v>
      </c>
      <c r="I117" s="54" t="s">
        <v>198</v>
      </c>
      <c r="J117" s="54" t="s">
        <v>368</v>
      </c>
      <c r="K117" s="54" t="s">
        <v>335</v>
      </c>
      <c r="L117" s="54" t="s">
        <v>9</v>
      </c>
      <c r="M117" s="54" t="s">
        <v>0</v>
      </c>
      <c r="N117" s="113" t="s">
        <v>310</v>
      </c>
      <c r="O117" s="113" t="s">
        <v>309</v>
      </c>
      <c r="P117" s="113" t="s">
        <v>308</v>
      </c>
      <c r="Q117" s="113" t="s">
        <v>163</v>
      </c>
      <c r="R117" s="113" t="s">
        <v>326</v>
      </c>
      <c r="S117" s="113" t="s">
        <v>328</v>
      </c>
      <c r="T117" s="113" t="s">
        <v>327</v>
      </c>
      <c r="U117" s="33"/>
      <c r="V117" s="33"/>
      <c r="W117" s="33"/>
      <c r="X117" s="33"/>
      <c r="Y117" s="33"/>
      <c r="Z117" s="33"/>
      <c r="AA117" s="33"/>
      <c r="AB117" s="33"/>
      <c r="AC117" s="33"/>
      <c r="AD117" s="33"/>
      <c r="AE117" s="33"/>
      <c r="AF117" s="33"/>
    </row>
    <row r="118" spans="1:32" s="43" customFormat="1" ht="34.5" customHeight="1" hidden="1">
      <c r="A118" s="80"/>
      <c r="B118" s="56"/>
      <c r="C118" s="57"/>
      <c r="D118" s="57"/>
      <c r="E118" s="57"/>
      <c r="F118" s="57"/>
      <c r="G118" s="57"/>
      <c r="H118" s="57"/>
      <c r="I118" s="57"/>
      <c r="J118" s="57"/>
      <c r="K118" s="57"/>
      <c r="L118" s="57"/>
      <c r="M118" s="56"/>
      <c r="N118" s="87"/>
      <c r="O118" s="87"/>
      <c r="P118" s="87"/>
      <c r="Q118" s="87"/>
      <c r="R118" s="87"/>
      <c r="S118" s="87"/>
      <c r="T118" s="87"/>
      <c r="U118" s="13"/>
      <c r="V118" s="13"/>
      <c r="W118" s="13"/>
      <c r="X118" s="13"/>
      <c r="Y118" s="13"/>
      <c r="Z118" s="13"/>
      <c r="AA118" s="13"/>
      <c r="AB118" s="13"/>
      <c r="AC118" s="13"/>
      <c r="AD118" s="13"/>
      <c r="AE118" s="13"/>
      <c r="AF118" s="13"/>
    </row>
    <row r="119" spans="1:32" s="43" customFormat="1" ht="34.5" customHeight="1" hidden="1">
      <c r="A119" s="80"/>
      <c r="B119" s="56"/>
      <c r="C119" s="57"/>
      <c r="D119" s="57"/>
      <c r="E119" s="57"/>
      <c r="F119" s="57"/>
      <c r="G119" s="57"/>
      <c r="H119" s="57"/>
      <c r="I119" s="57"/>
      <c r="J119" s="57"/>
      <c r="K119" s="57"/>
      <c r="L119" s="57"/>
      <c r="M119" s="56"/>
      <c r="N119" s="87"/>
      <c r="O119" s="87"/>
      <c r="P119" s="87"/>
      <c r="Q119" s="87"/>
      <c r="R119" s="87"/>
      <c r="S119" s="87"/>
      <c r="T119" s="87"/>
      <c r="U119" s="13"/>
      <c r="V119" s="13"/>
      <c r="W119" s="13"/>
      <c r="X119" s="13"/>
      <c r="Y119" s="13"/>
      <c r="Z119" s="13"/>
      <c r="AA119" s="13"/>
      <c r="AB119" s="13"/>
      <c r="AC119" s="13"/>
      <c r="AD119" s="13"/>
      <c r="AE119" s="13"/>
      <c r="AF119" s="13"/>
    </row>
    <row r="120" spans="1:32" s="43" customFormat="1" ht="34.5" customHeight="1" hidden="1">
      <c r="A120" s="80"/>
      <c r="B120" s="56"/>
      <c r="C120" s="57"/>
      <c r="D120" s="57"/>
      <c r="E120" s="57"/>
      <c r="F120" s="57"/>
      <c r="G120" s="57"/>
      <c r="H120" s="57"/>
      <c r="I120" s="57"/>
      <c r="J120" s="57"/>
      <c r="K120" s="57"/>
      <c r="L120" s="57"/>
      <c r="M120" s="56"/>
      <c r="N120" s="87"/>
      <c r="O120" s="87"/>
      <c r="P120" s="87"/>
      <c r="Q120" s="87"/>
      <c r="R120" s="87"/>
      <c r="S120" s="87"/>
      <c r="T120" s="87"/>
      <c r="U120" s="13"/>
      <c r="V120" s="13"/>
      <c r="W120" s="13"/>
      <c r="X120" s="13"/>
      <c r="Y120" s="13"/>
      <c r="Z120" s="13"/>
      <c r="AA120" s="13"/>
      <c r="AB120" s="13"/>
      <c r="AC120" s="13"/>
      <c r="AD120" s="13"/>
      <c r="AE120" s="13"/>
      <c r="AF120" s="13"/>
    </row>
    <row r="121" spans="1:32" s="43" customFormat="1" ht="34.5" customHeight="1" hidden="1">
      <c r="A121" s="80"/>
      <c r="B121" s="56"/>
      <c r="C121" s="57"/>
      <c r="D121" s="57"/>
      <c r="E121" s="57"/>
      <c r="F121" s="57"/>
      <c r="G121" s="57"/>
      <c r="H121" s="57"/>
      <c r="I121" s="57"/>
      <c r="J121" s="57"/>
      <c r="K121" s="57"/>
      <c r="L121" s="57"/>
      <c r="M121" s="56"/>
      <c r="N121" s="87"/>
      <c r="O121" s="87"/>
      <c r="P121" s="87"/>
      <c r="Q121" s="87"/>
      <c r="R121" s="87"/>
      <c r="S121" s="87"/>
      <c r="T121" s="87"/>
      <c r="U121" s="13"/>
      <c r="V121" s="13"/>
      <c r="W121" s="13"/>
      <c r="X121" s="13"/>
      <c r="Y121" s="13"/>
      <c r="Z121" s="13"/>
      <c r="AA121" s="13"/>
      <c r="AB121" s="13"/>
      <c r="AC121" s="13"/>
      <c r="AD121" s="13"/>
      <c r="AE121" s="13"/>
      <c r="AF121" s="13"/>
    </row>
    <row r="122" spans="1:32" s="43" customFormat="1" ht="34.5" customHeight="1" hidden="1">
      <c r="A122" s="80"/>
      <c r="B122" s="56"/>
      <c r="C122" s="57"/>
      <c r="D122" s="57"/>
      <c r="E122" s="57"/>
      <c r="F122" s="57"/>
      <c r="G122" s="57"/>
      <c r="H122" s="57"/>
      <c r="I122" s="57"/>
      <c r="J122" s="57"/>
      <c r="K122" s="57"/>
      <c r="L122" s="57"/>
      <c r="M122" s="56"/>
      <c r="N122" s="87"/>
      <c r="O122" s="87"/>
      <c r="P122" s="87"/>
      <c r="Q122" s="87"/>
      <c r="R122" s="87"/>
      <c r="S122" s="87"/>
      <c r="T122" s="87"/>
      <c r="U122" s="13"/>
      <c r="V122" s="13"/>
      <c r="W122" s="13"/>
      <c r="X122" s="13"/>
      <c r="Y122" s="13"/>
      <c r="Z122" s="13"/>
      <c r="AA122" s="13"/>
      <c r="AB122" s="13"/>
      <c r="AC122" s="13"/>
      <c r="AD122" s="13"/>
      <c r="AE122" s="13"/>
      <c r="AF122" s="13"/>
    </row>
    <row r="123" spans="1:32" s="43" customFormat="1" ht="34.5" customHeight="1" hidden="1">
      <c r="A123" s="80"/>
      <c r="B123" s="56"/>
      <c r="C123" s="57"/>
      <c r="D123" s="57"/>
      <c r="E123" s="57"/>
      <c r="F123" s="57"/>
      <c r="G123" s="57"/>
      <c r="H123" s="57"/>
      <c r="I123" s="57"/>
      <c r="J123" s="57"/>
      <c r="K123" s="57"/>
      <c r="L123" s="57"/>
      <c r="M123" s="56"/>
      <c r="N123" s="87"/>
      <c r="O123" s="87"/>
      <c r="P123" s="87"/>
      <c r="Q123" s="87"/>
      <c r="R123" s="87"/>
      <c r="S123" s="87"/>
      <c r="T123" s="87"/>
      <c r="U123" s="13"/>
      <c r="V123" s="13"/>
      <c r="W123" s="13"/>
      <c r="X123" s="13"/>
      <c r="Y123" s="13"/>
      <c r="Z123" s="13"/>
      <c r="AA123" s="13"/>
      <c r="AB123" s="13"/>
      <c r="AC123" s="13"/>
      <c r="AD123" s="13"/>
      <c r="AE123" s="13"/>
      <c r="AF123" s="13"/>
    </row>
    <row r="124" spans="1:32" s="43" customFormat="1" ht="34.5" customHeight="1" hidden="1">
      <c r="A124" s="80"/>
      <c r="B124" s="56"/>
      <c r="C124" s="57"/>
      <c r="D124" s="57"/>
      <c r="E124" s="57"/>
      <c r="F124" s="57"/>
      <c r="G124" s="57"/>
      <c r="H124" s="57"/>
      <c r="I124" s="57"/>
      <c r="J124" s="57"/>
      <c r="K124" s="57"/>
      <c r="L124" s="57"/>
      <c r="M124" s="56"/>
      <c r="N124" s="87"/>
      <c r="O124" s="87"/>
      <c r="P124" s="87"/>
      <c r="Q124" s="87"/>
      <c r="R124" s="87"/>
      <c r="S124" s="87"/>
      <c r="T124" s="87"/>
      <c r="U124" s="13"/>
      <c r="V124" s="13"/>
      <c r="W124" s="13"/>
      <c r="X124" s="13"/>
      <c r="Y124" s="13"/>
      <c r="Z124" s="13"/>
      <c r="AA124" s="13"/>
      <c r="AB124" s="13"/>
      <c r="AC124" s="13"/>
      <c r="AD124" s="13"/>
      <c r="AE124" s="13"/>
      <c r="AF124" s="13"/>
    </row>
    <row r="125" spans="1:32" s="43" customFormat="1" ht="34.5" customHeight="1" hidden="1">
      <c r="A125" s="80"/>
      <c r="B125" s="56"/>
      <c r="C125" s="57"/>
      <c r="D125" s="57"/>
      <c r="E125" s="57"/>
      <c r="F125" s="57"/>
      <c r="G125" s="57"/>
      <c r="H125" s="57"/>
      <c r="I125" s="57"/>
      <c r="J125" s="57"/>
      <c r="K125" s="57"/>
      <c r="L125" s="57"/>
      <c r="M125" s="56"/>
      <c r="N125" s="87"/>
      <c r="O125" s="87"/>
      <c r="P125" s="87"/>
      <c r="Q125" s="87"/>
      <c r="R125" s="87"/>
      <c r="S125" s="87"/>
      <c r="T125" s="87"/>
      <c r="U125" s="13"/>
      <c r="V125" s="13"/>
      <c r="W125" s="13"/>
      <c r="X125" s="13"/>
      <c r="Y125" s="13"/>
      <c r="Z125" s="13"/>
      <c r="AA125" s="13"/>
      <c r="AB125" s="13"/>
      <c r="AC125" s="13"/>
      <c r="AD125" s="13"/>
      <c r="AE125" s="13"/>
      <c r="AF125" s="13"/>
    </row>
    <row r="126" spans="1:32" s="43" customFormat="1" ht="34.5" customHeight="1" hidden="1">
      <c r="A126" s="80"/>
      <c r="B126" s="56"/>
      <c r="C126" s="57"/>
      <c r="D126" s="57"/>
      <c r="E126" s="57"/>
      <c r="F126" s="57"/>
      <c r="G126" s="57"/>
      <c r="H126" s="57"/>
      <c r="I126" s="57"/>
      <c r="J126" s="57"/>
      <c r="K126" s="57"/>
      <c r="L126" s="57"/>
      <c r="M126" s="56"/>
      <c r="N126" s="87"/>
      <c r="O126" s="87"/>
      <c r="P126" s="87"/>
      <c r="Q126" s="87"/>
      <c r="R126" s="87"/>
      <c r="S126" s="87"/>
      <c r="T126" s="87"/>
      <c r="U126" s="13"/>
      <c r="V126" s="13"/>
      <c r="W126" s="13"/>
      <c r="X126" s="13"/>
      <c r="Y126" s="13"/>
      <c r="Z126" s="13"/>
      <c r="AA126" s="13"/>
      <c r="AB126" s="13"/>
      <c r="AC126" s="13"/>
      <c r="AD126" s="13"/>
      <c r="AE126" s="13"/>
      <c r="AF126" s="13"/>
    </row>
    <row r="127" spans="1:32" s="43" customFormat="1" ht="34.5" customHeight="1" hidden="1">
      <c r="A127" s="80"/>
      <c r="B127" s="56"/>
      <c r="C127" s="57"/>
      <c r="D127" s="57"/>
      <c r="E127" s="57"/>
      <c r="F127" s="57"/>
      <c r="G127" s="57"/>
      <c r="H127" s="57"/>
      <c r="I127" s="57"/>
      <c r="J127" s="57"/>
      <c r="K127" s="57"/>
      <c r="L127" s="57"/>
      <c r="M127" s="56"/>
      <c r="N127" s="87"/>
      <c r="O127" s="87"/>
      <c r="P127" s="87"/>
      <c r="Q127" s="87"/>
      <c r="R127" s="87"/>
      <c r="S127" s="87"/>
      <c r="T127" s="87"/>
      <c r="U127" s="13"/>
      <c r="V127" s="13"/>
      <c r="W127" s="13"/>
      <c r="X127" s="13"/>
      <c r="Y127" s="13"/>
      <c r="Z127" s="13"/>
      <c r="AA127" s="13"/>
      <c r="AB127" s="13"/>
      <c r="AC127" s="13"/>
      <c r="AD127" s="13"/>
      <c r="AE127" s="13"/>
      <c r="AF127" s="13"/>
    </row>
    <row r="128" spans="1:32" s="43" customFormat="1" ht="34.5" customHeight="1" hidden="1">
      <c r="A128" s="80"/>
      <c r="B128" s="56"/>
      <c r="C128" s="57"/>
      <c r="D128" s="57"/>
      <c r="E128" s="57"/>
      <c r="F128" s="57"/>
      <c r="G128" s="57"/>
      <c r="H128" s="57"/>
      <c r="I128" s="57"/>
      <c r="J128" s="57"/>
      <c r="K128" s="57"/>
      <c r="L128" s="57"/>
      <c r="M128" s="56"/>
      <c r="N128" s="87"/>
      <c r="O128" s="87"/>
      <c r="P128" s="87"/>
      <c r="Q128" s="87"/>
      <c r="R128" s="87"/>
      <c r="S128" s="87"/>
      <c r="T128" s="87"/>
      <c r="U128" s="13"/>
      <c r="V128" s="13"/>
      <c r="W128" s="13"/>
      <c r="X128" s="13"/>
      <c r="Y128" s="13"/>
      <c r="Z128" s="13"/>
      <c r="AA128" s="13"/>
      <c r="AB128" s="13"/>
      <c r="AC128" s="13"/>
      <c r="AD128" s="13"/>
      <c r="AE128" s="13"/>
      <c r="AF128" s="13"/>
    </row>
    <row r="129" spans="1:32" s="43" customFormat="1" ht="34.5" customHeight="1" hidden="1">
      <c r="A129" s="80"/>
      <c r="B129" s="56"/>
      <c r="C129" s="57"/>
      <c r="D129" s="57"/>
      <c r="E129" s="57"/>
      <c r="F129" s="57"/>
      <c r="G129" s="57"/>
      <c r="H129" s="57"/>
      <c r="I129" s="57"/>
      <c r="J129" s="57"/>
      <c r="K129" s="57"/>
      <c r="L129" s="57"/>
      <c r="M129" s="56"/>
      <c r="N129" s="87"/>
      <c r="O129" s="87"/>
      <c r="P129" s="87"/>
      <c r="Q129" s="87"/>
      <c r="R129" s="87"/>
      <c r="S129" s="87"/>
      <c r="T129" s="87"/>
      <c r="U129" s="13"/>
      <c r="V129" s="13"/>
      <c r="W129" s="13"/>
      <c r="X129" s="13"/>
      <c r="Y129" s="13"/>
      <c r="Z129" s="13"/>
      <c r="AA129" s="13"/>
      <c r="AB129" s="13"/>
      <c r="AC129" s="13"/>
      <c r="AD129" s="13"/>
      <c r="AE129" s="13"/>
      <c r="AF129" s="13"/>
    </row>
    <row r="130" spans="1:32" s="43" customFormat="1" ht="34.5" customHeight="1" hidden="1">
      <c r="A130" s="80"/>
      <c r="B130" s="56"/>
      <c r="C130" s="57"/>
      <c r="D130" s="57"/>
      <c r="E130" s="57"/>
      <c r="F130" s="57"/>
      <c r="G130" s="57"/>
      <c r="H130" s="57"/>
      <c r="I130" s="57"/>
      <c r="J130" s="57"/>
      <c r="K130" s="57"/>
      <c r="L130" s="57"/>
      <c r="M130" s="56"/>
      <c r="N130" s="87"/>
      <c r="O130" s="87"/>
      <c r="P130" s="87"/>
      <c r="Q130" s="87"/>
      <c r="R130" s="87"/>
      <c r="S130" s="87"/>
      <c r="T130" s="87"/>
      <c r="U130" s="13"/>
      <c r="V130" s="13"/>
      <c r="W130" s="13"/>
      <c r="X130" s="13"/>
      <c r="Y130" s="13"/>
      <c r="Z130" s="13"/>
      <c r="AA130" s="13"/>
      <c r="AB130" s="13"/>
      <c r="AC130" s="13"/>
      <c r="AD130" s="13"/>
      <c r="AE130" s="13"/>
      <c r="AF130" s="13"/>
    </row>
    <row r="131" spans="1:32" s="43" customFormat="1" ht="34.5" customHeight="1" hidden="1">
      <c r="A131" s="80"/>
      <c r="B131" s="56"/>
      <c r="C131" s="57"/>
      <c r="D131" s="57"/>
      <c r="E131" s="57"/>
      <c r="F131" s="57"/>
      <c r="G131" s="57"/>
      <c r="H131" s="57"/>
      <c r="I131" s="57"/>
      <c r="J131" s="57"/>
      <c r="K131" s="57"/>
      <c r="L131" s="57"/>
      <c r="M131" s="56"/>
      <c r="N131" s="87"/>
      <c r="O131" s="87"/>
      <c r="P131" s="87"/>
      <c r="Q131" s="87"/>
      <c r="R131" s="87"/>
      <c r="S131" s="87"/>
      <c r="T131" s="87"/>
      <c r="U131" s="13"/>
      <c r="V131" s="13"/>
      <c r="W131" s="13"/>
      <c r="X131" s="13"/>
      <c r="Y131" s="13"/>
      <c r="Z131" s="13"/>
      <c r="AA131" s="13"/>
      <c r="AB131" s="13"/>
      <c r="AC131" s="13"/>
      <c r="AD131" s="13"/>
      <c r="AE131" s="13"/>
      <c r="AF131" s="13"/>
    </row>
    <row r="132" spans="1:32" s="43" customFormat="1" ht="34.5" customHeight="1" hidden="1">
      <c r="A132" s="80"/>
      <c r="B132" s="56"/>
      <c r="C132" s="57"/>
      <c r="D132" s="57"/>
      <c r="E132" s="57"/>
      <c r="F132" s="57"/>
      <c r="G132" s="57"/>
      <c r="H132" s="57"/>
      <c r="I132" s="57"/>
      <c r="J132" s="57"/>
      <c r="K132" s="57"/>
      <c r="L132" s="57"/>
      <c r="M132" s="56"/>
      <c r="N132" s="87"/>
      <c r="O132" s="87"/>
      <c r="P132" s="87"/>
      <c r="Q132" s="87"/>
      <c r="R132" s="87"/>
      <c r="S132" s="87"/>
      <c r="T132" s="87"/>
      <c r="U132" s="13"/>
      <c r="V132" s="13"/>
      <c r="W132" s="13"/>
      <c r="X132" s="13"/>
      <c r="Y132" s="13"/>
      <c r="Z132" s="13"/>
      <c r="AA132" s="13"/>
      <c r="AB132" s="13"/>
      <c r="AC132" s="13"/>
      <c r="AD132" s="13"/>
      <c r="AE132" s="13"/>
      <c r="AF132" s="13"/>
    </row>
    <row r="133" spans="1:32" s="43" customFormat="1" ht="34.5" customHeight="1" hidden="1">
      <c r="A133" s="80"/>
      <c r="B133" s="56"/>
      <c r="C133" s="57"/>
      <c r="D133" s="57"/>
      <c r="E133" s="57"/>
      <c r="F133" s="57"/>
      <c r="G133" s="57"/>
      <c r="H133" s="57"/>
      <c r="I133" s="57"/>
      <c r="J133" s="57"/>
      <c r="K133" s="57"/>
      <c r="L133" s="57"/>
      <c r="M133" s="56"/>
      <c r="N133" s="87"/>
      <c r="O133" s="87"/>
      <c r="P133" s="87"/>
      <c r="Q133" s="87"/>
      <c r="R133" s="87"/>
      <c r="S133" s="87"/>
      <c r="T133" s="87"/>
      <c r="U133" s="13"/>
      <c r="V133" s="13"/>
      <c r="W133" s="13"/>
      <c r="X133" s="13"/>
      <c r="Y133" s="13"/>
      <c r="Z133" s="13"/>
      <c r="AA133" s="13"/>
      <c r="AB133" s="13"/>
      <c r="AC133" s="13"/>
      <c r="AD133" s="13"/>
      <c r="AE133" s="13"/>
      <c r="AF133" s="13"/>
    </row>
    <row r="134" spans="1:32" s="43" customFormat="1" ht="34.5" customHeight="1" hidden="1">
      <c r="A134" s="80"/>
      <c r="B134" s="56"/>
      <c r="C134" s="57"/>
      <c r="D134" s="57"/>
      <c r="E134" s="57"/>
      <c r="F134" s="57"/>
      <c r="G134" s="57"/>
      <c r="H134" s="57"/>
      <c r="I134" s="57"/>
      <c r="J134" s="57"/>
      <c r="K134" s="57"/>
      <c r="L134" s="57"/>
      <c r="M134" s="56"/>
      <c r="N134" s="87"/>
      <c r="O134" s="87"/>
      <c r="P134" s="87"/>
      <c r="Q134" s="87"/>
      <c r="R134" s="87"/>
      <c r="S134" s="87"/>
      <c r="T134" s="87"/>
      <c r="U134" s="13"/>
      <c r="V134" s="13"/>
      <c r="W134" s="13"/>
      <c r="X134" s="13"/>
      <c r="Y134" s="13"/>
      <c r="Z134" s="13"/>
      <c r="AA134" s="13"/>
      <c r="AB134" s="13"/>
      <c r="AC134" s="13"/>
      <c r="AD134" s="13"/>
      <c r="AE134" s="13"/>
      <c r="AF134" s="13"/>
    </row>
    <row r="135" spans="1:32" s="43" customFormat="1" ht="34.5" customHeight="1" hidden="1">
      <c r="A135" s="80"/>
      <c r="B135" s="56"/>
      <c r="C135" s="57"/>
      <c r="D135" s="57"/>
      <c r="E135" s="57"/>
      <c r="F135" s="57"/>
      <c r="G135" s="57"/>
      <c r="H135" s="57"/>
      <c r="I135" s="57"/>
      <c r="J135" s="57"/>
      <c r="K135" s="57"/>
      <c r="L135" s="57"/>
      <c r="M135" s="56"/>
      <c r="N135" s="87"/>
      <c r="O135" s="87"/>
      <c r="P135" s="87"/>
      <c r="Q135" s="87"/>
      <c r="R135" s="87"/>
      <c r="S135" s="87"/>
      <c r="T135" s="87"/>
      <c r="U135" s="13"/>
      <c r="V135" s="13"/>
      <c r="W135" s="13"/>
      <c r="X135" s="13"/>
      <c r="Y135" s="13"/>
      <c r="Z135" s="13"/>
      <c r="AA135" s="13"/>
      <c r="AB135" s="13"/>
      <c r="AC135" s="13"/>
      <c r="AD135" s="13"/>
      <c r="AE135" s="13"/>
      <c r="AF135" s="13"/>
    </row>
    <row r="136" spans="1:32" s="43" customFormat="1" ht="34.5" customHeight="1" hidden="1">
      <c r="A136" s="80"/>
      <c r="B136" s="56"/>
      <c r="C136" s="57"/>
      <c r="D136" s="57"/>
      <c r="E136" s="57"/>
      <c r="F136" s="57"/>
      <c r="G136" s="57"/>
      <c r="H136" s="57"/>
      <c r="I136" s="57"/>
      <c r="J136" s="57"/>
      <c r="K136" s="57"/>
      <c r="L136" s="57"/>
      <c r="M136" s="56"/>
      <c r="N136" s="87"/>
      <c r="O136" s="87"/>
      <c r="P136" s="87"/>
      <c r="Q136" s="87"/>
      <c r="R136" s="87"/>
      <c r="S136" s="87"/>
      <c r="T136" s="87"/>
      <c r="U136" s="13"/>
      <c r="V136" s="13"/>
      <c r="W136" s="13"/>
      <c r="X136" s="13"/>
      <c r="Y136" s="13"/>
      <c r="Z136" s="13"/>
      <c r="AA136" s="13"/>
      <c r="AB136" s="13"/>
      <c r="AC136" s="13"/>
      <c r="AD136" s="13"/>
      <c r="AE136" s="13"/>
      <c r="AF136" s="13"/>
    </row>
    <row r="137" spans="1:32" s="43" customFormat="1" ht="34.5" customHeight="1" hidden="1">
      <c r="A137" s="80"/>
      <c r="B137" s="56"/>
      <c r="C137" s="57"/>
      <c r="D137" s="57"/>
      <c r="E137" s="57"/>
      <c r="F137" s="57"/>
      <c r="G137" s="57"/>
      <c r="H137" s="57"/>
      <c r="I137" s="57"/>
      <c r="J137" s="57"/>
      <c r="K137" s="57"/>
      <c r="L137" s="57"/>
      <c r="M137" s="56"/>
      <c r="N137" s="87"/>
      <c r="O137" s="87"/>
      <c r="P137" s="87"/>
      <c r="Q137" s="87"/>
      <c r="R137" s="87"/>
      <c r="S137" s="87"/>
      <c r="T137" s="87"/>
      <c r="U137" s="13"/>
      <c r="V137" s="13"/>
      <c r="W137" s="13"/>
      <c r="X137" s="13"/>
      <c r="Y137" s="13"/>
      <c r="Z137" s="13"/>
      <c r="AA137" s="13"/>
      <c r="AB137" s="13"/>
      <c r="AC137" s="13"/>
      <c r="AD137" s="13"/>
      <c r="AE137" s="13"/>
      <c r="AF137" s="13"/>
    </row>
    <row r="138" spans="1:32" s="43" customFormat="1" ht="34.5" customHeight="1" hidden="1">
      <c r="A138" s="80"/>
      <c r="B138" s="56"/>
      <c r="C138" s="57"/>
      <c r="D138" s="57"/>
      <c r="E138" s="57"/>
      <c r="F138" s="57"/>
      <c r="G138" s="57"/>
      <c r="H138" s="57"/>
      <c r="I138" s="57"/>
      <c r="J138" s="57"/>
      <c r="K138" s="57"/>
      <c r="L138" s="57"/>
      <c r="M138" s="56"/>
      <c r="N138" s="87"/>
      <c r="O138" s="87"/>
      <c r="P138" s="87"/>
      <c r="Q138" s="87"/>
      <c r="R138" s="87"/>
      <c r="S138" s="87"/>
      <c r="T138" s="87"/>
      <c r="U138" s="13"/>
      <c r="V138" s="13"/>
      <c r="W138" s="13"/>
      <c r="X138" s="13"/>
      <c r="Y138" s="13"/>
      <c r="Z138" s="13"/>
      <c r="AA138" s="13"/>
      <c r="AB138" s="13"/>
      <c r="AC138" s="13"/>
      <c r="AD138" s="13"/>
      <c r="AE138" s="13"/>
      <c r="AF138" s="13"/>
    </row>
    <row r="139" spans="1:32" s="43" customFormat="1" ht="34.5" customHeight="1" hidden="1">
      <c r="A139" s="80"/>
      <c r="B139" s="56"/>
      <c r="C139" s="57"/>
      <c r="D139" s="57"/>
      <c r="E139" s="57"/>
      <c r="F139" s="57"/>
      <c r="G139" s="57"/>
      <c r="H139" s="57"/>
      <c r="I139" s="57"/>
      <c r="J139" s="57"/>
      <c r="K139" s="57"/>
      <c r="L139" s="57"/>
      <c r="M139" s="56"/>
      <c r="N139" s="87"/>
      <c r="O139" s="87"/>
      <c r="P139" s="87"/>
      <c r="Q139" s="87"/>
      <c r="R139" s="87"/>
      <c r="S139" s="87"/>
      <c r="T139" s="87"/>
      <c r="U139" s="13"/>
      <c r="V139" s="13"/>
      <c r="W139" s="13"/>
      <c r="X139" s="13"/>
      <c r="Y139" s="13"/>
      <c r="Z139" s="13"/>
      <c r="AA139" s="13"/>
      <c r="AB139" s="13"/>
      <c r="AC139" s="13"/>
      <c r="AD139" s="13"/>
      <c r="AE139" s="13"/>
      <c r="AF139" s="13"/>
    </row>
    <row r="140" spans="1:32" s="43" customFormat="1" ht="34.5" customHeight="1" hidden="1">
      <c r="A140" s="80"/>
      <c r="B140" s="56"/>
      <c r="C140" s="57"/>
      <c r="D140" s="57"/>
      <c r="E140" s="57"/>
      <c r="F140" s="57"/>
      <c r="G140" s="57"/>
      <c r="H140" s="57"/>
      <c r="I140" s="57"/>
      <c r="J140" s="57"/>
      <c r="K140" s="57"/>
      <c r="L140" s="57"/>
      <c r="M140" s="56"/>
      <c r="N140" s="87"/>
      <c r="O140" s="87"/>
      <c r="P140" s="87"/>
      <c r="Q140" s="87"/>
      <c r="R140" s="87"/>
      <c r="S140" s="87"/>
      <c r="T140" s="87"/>
      <c r="U140" s="13"/>
      <c r="V140" s="13"/>
      <c r="W140" s="13"/>
      <c r="X140" s="13"/>
      <c r="Y140" s="13"/>
      <c r="Z140" s="13"/>
      <c r="AA140" s="13"/>
      <c r="AB140" s="13"/>
      <c r="AC140" s="13"/>
      <c r="AD140" s="13"/>
      <c r="AE140" s="13"/>
      <c r="AF140" s="13"/>
    </row>
    <row r="141" spans="1:32" s="43" customFormat="1" ht="34.5" customHeight="1" hidden="1">
      <c r="A141" s="80"/>
      <c r="B141" s="56"/>
      <c r="C141" s="57"/>
      <c r="D141" s="57"/>
      <c r="E141" s="57"/>
      <c r="F141" s="57"/>
      <c r="G141" s="57"/>
      <c r="H141" s="57"/>
      <c r="I141" s="57"/>
      <c r="J141" s="57"/>
      <c r="K141" s="57"/>
      <c r="L141" s="57"/>
      <c r="M141" s="56"/>
      <c r="N141" s="87"/>
      <c r="O141" s="87"/>
      <c r="P141" s="87"/>
      <c r="Q141" s="87"/>
      <c r="R141" s="87"/>
      <c r="S141" s="87"/>
      <c r="T141" s="87"/>
      <c r="U141" s="13"/>
      <c r="V141" s="13"/>
      <c r="W141" s="13"/>
      <c r="X141" s="13"/>
      <c r="Y141" s="13"/>
      <c r="Z141" s="13"/>
      <c r="AA141" s="13"/>
      <c r="AB141" s="13"/>
      <c r="AC141" s="13"/>
      <c r="AD141" s="13"/>
      <c r="AE141" s="13"/>
      <c r="AF141" s="13"/>
    </row>
    <row r="142" spans="1:32" s="43" customFormat="1" ht="34.5" customHeight="1" hidden="1">
      <c r="A142" s="80"/>
      <c r="B142" s="56"/>
      <c r="C142" s="57"/>
      <c r="D142" s="57"/>
      <c r="E142" s="57"/>
      <c r="F142" s="57"/>
      <c r="G142" s="57"/>
      <c r="H142" s="57"/>
      <c r="I142" s="57"/>
      <c r="J142" s="57"/>
      <c r="K142" s="57"/>
      <c r="L142" s="57"/>
      <c r="M142" s="56"/>
      <c r="N142" s="87"/>
      <c r="O142" s="87"/>
      <c r="P142" s="87"/>
      <c r="Q142" s="87"/>
      <c r="R142" s="87"/>
      <c r="S142" s="87"/>
      <c r="T142" s="87"/>
      <c r="U142" s="13"/>
      <c r="V142" s="13"/>
      <c r="W142" s="13"/>
      <c r="X142" s="13"/>
      <c r="Y142" s="13"/>
      <c r="Z142" s="13"/>
      <c r="AA142" s="13"/>
      <c r="AB142" s="13"/>
      <c r="AC142" s="13"/>
      <c r="AD142" s="13"/>
      <c r="AE142" s="13"/>
      <c r="AF142" s="13"/>
    </row>
    <row r="143" spans="1:32" s="43" customFormat="1" ht="34.5" customHeight="1" hidden="1">
      <c r="A143" s="80"/>
      <c r="B143" s="56"/>
      <c r="C143" s="57"/>
      <c r="D143" s="57"/>
      <c r="E143" s="57"/>
      <c r="F143" s="57"/>
      <c r="G143" s="57"/>
      <c r="H143" s="57"/>
      <c r="I143" s="57"/>
      <c r="J143" s="57"/>
      <c r="K143" s="57"/>
      <c r="L143" s="57"/>
      <c r="M143" s="56"/>
      <c r="N143" s="87"/>
      <c r="O143" s="87"/>
      <c r="P143" s="87"/>
      <c r="Q143" s="87"/>
      <c r="R143" s="87"/>
      <c r="S143" s="87"/>
      <c r="T143" s="87"/>
      <c r="U143" s="13"/>
      <c r="V143" s="13"/>
      <c r="W143" s="13"/>
      <c r="X143" s="13"/>
      <c r="Y143" s="13"/>
      <c r="Z143" s="13"/>
      <c r="AA143" s="13"/>
      <c r="AB143" s="13"/>
      <c r="AC143" s="13"/>
      <c r="AD143" s="13"/>
      <c r="AE143" s="13"/>
      <c r="AF143" s="13"/>
    </row>
    <row r="144" spans="1:32" s="43" customFormat="1" ht="34.5" customHeight="1" hidden="1">
      <c r="A144" s="80"/>
      <c r="B144" s="56"/>
      <c r="C144" s="57"/>
      <c r="D144" s="57"/>
      <c r="E144" s="57"/>
      <c r="F144" s="57"/>
      <c r="G144" s="57"/>
      <c r="H144" s="57"/>
      <c r="I144" s="57"/>
      <c r="J144" s="57"/>
      <c r="K144" s="57"/>
      <c r="L144" s="57"/>
      <c r="M144" s="56"/>
      <c r="N144" s="87"/>
      <c r="O144" s="87"/>
      <c r="P144" s="87"/>
      <c r="Q144" s="87"/>
      <c r="R144" s="87"/>
      <c r="S144" s="87"/>
      <c r="T144" s="87"/>
      <c r="U144" s="13"/>
      <c r="V144" s="13"/>
      <c r="W144" s="13"/>
      <c r="X144" s="13"/>
      <c r="Y144" s="13"/>
      <c r="Z144" s="13"/>
      <c r="AA144" s="13"/>
      <c r="AB144" s="13"/>
      <c r="AC144" s="13"/>
      <c r="AD144" s="13"/>
      <c r="AE144" s="13"/>
      <c r="AF144" s="13"/>
    </row>
    <row r="145" spans="1:32" s="43" customFormat="1" ht="34.5" customHeight="1">
      <c r="A145" s="66" t="s">
        <v>178</v>
      </c>
      <c r="B145" s="66" t="s">
        <v>220</v>
      </c>
      <c r="C145" s="67">
        <f>SUM(C2:C116)</f>
        <v>882.3600000000038</v>
      </c>
      <c r="D145" s="68" t="s">
        <v>187</v>
      </c>
      <c r="E145" s="68" t="s">
        <v>187</v>
      </c>
      <c r="F145" s="67">
        <f>SUM(F2:F116)</f>
        <v>1766.04</v>
      </c>
      <c r="G145" s="67">
        <f>SUM(G2:G116)</f>
        <v>920.05</v>
      </c>
      <c r="H145" s="67">
        <f>SUM(H2:H116)</f>
        <v>-2282.27</v>
      </c>
      <c r="I145" s="67">
        <f>SUM(I2:I108)</f>
        <v>568.76</v>
      </c>
      <c r="J145" s="67">
        <f>SUM(J2:J108)</f>
        <v>374</v>
      </c>
      <c r="K145" s="67">
        <f>SUM(K2:K108)</f>
        <v>46.48000000000047</v>
      </c>
      <c r="L145" s="71">
        <f>SUM(F145:K145)-C145</f>
        <v>510.69999999999686</v>
      </c>
      <c r="M145" s="72" t="s">
        <v>4</v>
      </c>
      <c r="N145" s="112">
        <f aca="true" t="shared" si="2" ref="N145:T145">SUM(N2:N108)</f>
        <v>-14.95</v>
      </c>
      <c r="O145" s="112">
        <f t="shared" si="2"/>
        <v>-12339.060000000001</v>
      </c>
      <c r="P145" s="112">
        <f t="shared" si="2"/>
        <v>-5567.889999999999</v>
      </c>
      <c r="Q145" s="112">
        <f t="shared" si="2"/>
        <v>5999.5</v>
      </c>
      <c r="R145" s="112">
        <f t="shared" si="2"/>
        <v>1750</v>
      </c>
      <c r="S145" s="112">
        <f t="shared" si="2"/>
        <v>4701.83</v>
      </c>
      <c r="T145" s="112">
        <f t="shared" si="2"/>
        <v>6352.929999999999</v>
      </c>
      <c r="U145" s="13"/>
      <c r="V145" s="13"/>
      <c r="W145" s="13"/>
      <c r="X145" s="13"/>
      <c r="Y145" s="13"/>
      <c r="Z145" s="13"/>
      <c r="AA145" s="13"/>
      <c r="AB145" s="13"/>
      <c r="AC145" s="13"/>
      <c r="AD145" s="13"/>
      <c r="AE145" s="13"/>
      <c r="AF145" s="13"/>
    </row>
    <row r="146" spans="1:32" s="43" customFormat="1" ht="34.5" customHeight="1">
      <c r="A146" s="52" t="s">
        <v>332</v>
      </c>
      <c r="B146" s="52" t="s">
        <v>218</v>
      </c>
      <c r="C146" s="53" t="s">
        <v>182</v>
      </c>
      <c r="D146" s="53" t="s">
        <v>333</v>
      </c>
      <c r="E146" s="53" t="s">
        <v>486</v>
      </c>
      <c r="F146" s="54" t="s">
        <v>331</v>
      </c>
      <c r="G146" s="54" t="s">
        <v>334</v>
      </c>
      <c r="H146" s="54" t="s">
        <v>318</v>
      </c>
      <c r="I146" s="54" t="s">
        <v>198</v>
      </c>
      <c r="J146" s="54" t="s">
        <v>368</v>
      </c>
      <c r="K146" s="54" t="s">
        <v>335</v>
      </c>
      <c r="L146" s="54" t="s">
        <v>9</v>
      </c>
      <c r="M146" s="54" t="s">
        <v>0</v>
      </c>
      <c r="N146" s="114" t="s">
        <v>310</v>
      </c>
      <c r="O146" s="114" t="s">
        <v>309</v>
      </c>
      <c r="P146" s="114" t="s">
        <v>308</v>
      </c>
      <c r="Q146" s="115" t="s">
        <v>163</v>
      </c>
      <c r="R146" s="115" t="s">
        <v>326</v>
      </c>
      <c r="S146" s="115" t="s">
        <v>328</v>
      </c>
      <c r="T146" s="115" t="s">
        <v>327</v>
      </c>
      <c r="U146" s="33"/>
      <c r="V146" s="33"/>
      <c r="W146" s="33"/>
      <c r="X146" s="33"/>
      <c r="Y146" s="33"/>
      <c r="Z146" s="33"/>
      <c r="AA146" s="33"/>
      <c r="AB146" s="33"/>
      <c r="AC146" s="33"/>
      <c r="AD146" s="33"/>
      <c r="AE146" s="33"/>
      <c r="AF146" s="33"/>
    </row>
    <row r="147" spans="1:32" s="43" customFormat="1" ht="34.5" customHeight="1" hidden="1">
      <c r="A147" s="58" t="s">
        <v>4</v>
      </c>
      <c r="B147" s="59" t="s">
        <v>220</v>
      </c>
      <c r="C147" s="60" t="s">
        <v>4</v>
      </c>
      <c r="D147" s="64" t="s">
        <v>4</v>
      </c>
      <c r="E147" s="64" t="s">
        <v>4</v>
      </c>
      <c r="F147" s="62"/>
      <c r="G147" s="62" t="s">
        <v>4</v>
      </c>
      <c r="H147" s="62"/>
      <c r="I147" s="62"/>
      <c r="J147" s="62"/>
      <c r="K147" s="62" t="s">
        <v>4</v>
      </c>
      <c r="L147" s="62"/>
      <c r="M147" s="63" t="s">
        <v>4</v>
      </c>
      <c r="N147" s="62"/>
      <c r="O147" s="62"/>
      <c r="P147" s="62"/>
      <c r="Q147" s="57"/>
      <c r="R147" s="57"/>
      <c r="S147" s="57"/>
      <c r="T147" s="57"/>
      <c r="U147" s="13"/>
      <c r="V147" s="13"/>
      <c r="W147" s="13"/>
      <c r="X147" s="13"/>
      <c r="Y147" s="13"/>
      <c r="Z147" s="13"/>
      <c r="AA147" s="13"/>
      <c r="AB147" s="13"/>
      <c r="AC147" s="13"/>
      <c r="AD147" s="13"/>
      <c r="AE147" s="13"/>
      <c r="AF147" s="13"/>
    </row>
    <row r="148" spans="1:32" s="43" customFormat="1" ht="34.5" customHeight="1" hidden="1">
      <c r="A148" s="58" t="s">
        <v>4</v>
      </c>
      <c r="B148" s="59" t="s">
        <v>220</v>
      </c>
      <c r="C148" s="60" t="s">
        <v>4</v>
      </c>
      <c r="D148" s="64" t="s">
        <v>4</v>
      </c>
      <c r="E148" s="64" t="s">
        <v>4</v>
      </c>
      <c r="F148" s="62"/>
      <c r="G148" s="62" t="s">
        <v>4</v>
      </c>
      <c r="H148" s="62"/>
      <c r="I148" s="62"/>
      <c r="J148" s="62"/>
      <c r="K148" s="62" t="s">
        <v>4</v>
      </c>
      <c r="L148" s="62"/>
      <c r="M148" s="63" t="s">
        <v>4</v>
      </c>
      <c r="N148" s="62"/>
      <c r="O148" s="62"/>
      <c r="P148" s="62"/>
      <c r="Q148" s="57"/>
      <c r="R148" s="57"/>
      <c r="S148" s="57"/>
      <c r="T148" s="57"/>
      <c r="U148" s="13"/>
      <c r="V148" s="13"/>
      <c r="W148" s="13"/>
      <c r="X148" s="13"/>
      <c r="Y148" s="13"/>
      <c r="Z148" s="13"/>
      <c r="AA148" s="13"/>
      <c r="AB148" s="13"/>
      <c r="AC148" s="13"/>
      <c r="AD148" s="13"/>
      <c r="AE148" s="13"/>
      <c r="AF148" s="13"/>
    </row>
    <row r="149" spans="1:32" s="43" customFormat="1" ht="34.5" customHeight="1" hidden="1">
      <c r="A149" s="58" t="s">
        <v>4</v>
      </c>
      <c r="B149" s="59" t="s">
        <v>220</v>
      </c>
      <c r="C149" s="60" t="s">
        <v>4</v>
      </c>
      <c r="D149" s="64" t="s">
        <v>4</v>
      </c>
      <c r="E149" s="64" t="s">
        <v>4</v>
      </c>
      <c r="F149" s="62"/>
      <c r="G149" s="62" t="s">
        <v>4</v>
      </c>
      <c r="H149" s="62"/>
      <c r="I149" s="62"/>
      <c r="J149" s="62"/>
      <c r="K149" s="62" t="s">
        <v>4</v>
      </c>
      <c r="L149" s="62"/>
      <c r="M149" s="63" t="s">
        <v>4</v>
      </c>
      <c r="N149" s="62"/>
      <c r="O149" s="62"/>
      <c r="P149" s="62"/>
      <c r="Q149" s="57"/>
      <c r="R149" s="57"/>
      <c r="S149" s="57"/>
      <c r="T149" s="57"/>
      <c r="U149" s="13"/>
      <c r="V149" s="13"/>
      <c r="W149" s="13"/>
      <c r="X149" s="13"/>
      <c r="Y149" s="13"/>
      <c r="Z149" s="13"/>
      <c r="AA149" s="13"/>
      <c r="AB149" s="13"/>
      <c r="AC149" s="13"/>
      <c r="AD149" s="13"/>
      <c r="AE149" s="13"/>
      <c r="AF149" s="13"/>
    </row>
    <row r="150" spans="1:32" s="43" customFormat="1" ht="34.5" customHeight="1" hidden="1">
      <c r="A150" s="58" t="s">
        <v>4</v>
      </c>
      <c r="B150" s="59" t="s">
        <v>220</v>
      </c>
      <c r="C150" s="60" t="s">
        <v>4</v>
      </c>
      <c r="D150" s="64" t="s">
        <v>4</v>
      </c>
      <c r="E150" s="64" t="s">
        <v>4</v>
      </c>
      <c r="F150" s="62"/>
      <c r="G150" s="62" t="s">
        <v>4</v>
      </c>
      <c r="H150" s="62"/>
      <c r="I150" s="62"/>
      <c r="J150" s="62"/>
      <c r="K150" s="62" t="s">
        <v>4</v>
      </c>
      <c r="L150" s="62"/>
      <c r="M150" s="63" t="s">
        <v>4</v>
      </c>
      <c r="N150" s="62"/>
      <c r="O150" s="62"/>
      <c r="P150" s="62"/>
      <c r="Q150" s="57"/>
      <c r="R150" s="57"/>
      <c r="S150" s="57"/>
      <c r="T150" s="57"/>
      <c r="U150" s="13"/>
      <c r="V150" s="13"/>
      <c r="W150" s="13"/>
      <c r="X150" s="13"/>
      <c r="Y150" s="13"/>
      <c r="Z150" s="13"/>
      <c r="AA150" s="13"/>
      <c r="AB150" s="13"/>
      <c r="AC150" s="13"/>
      <c r="AD150" s="13"/>
      <c r="AE150" s="13"/>
      <c r="AF150" s="13"/>
    </row>
    <row r="151" spans="1:20" ht="38.25" customHeight="1" hidden="1">
      <c r="A151" s="52" t="s">
        <v>332</v>
      </c>
      <c r="B151" s="52" t="s">
        <v>218</v>
      </c>
      <c r="C151" s="53" t="s">
        <v>182</v>
      </c>
      <c r="D151" s="53" t="s">
        <v>333</v>
      </c>
      <c r="E151" s="53" t="s">
        <v>333</v>
      </c>
      <c r="F151" s="54" t="s">
        <v>331</v>
      </c>
      <c r="G151" s="54" t="s">
        <v>334</v>
      </c>
      <c r="H151" s="54" t="s">
        <v>318</v>
      </c>
      <c r="I151" s="54" t="s">
        <v>198</v>
      </c>
      <c r="J151" s="54" t="s">
        <v>368</v>
      </c>
      <c r="K151" s="54" t="s">
        <v>335</v>
      </c>
      <c r="L151" s="54" t="s">
        <v>9</v>
      </c>
      <c r="M151" s="54" t="s">
        <v>0</v>
      </c>
      <c r="N151" s="84" t="s">
        <v>310</v>
      </c>
      <c r="O151" s="84" t="s">
        <v>309</v>
      </c>
      <c r="P151" s="84" t="s">
        <v>308</v>
      </c>
      <c r="Q151" s="85" t="s">
        <v>163</v>
      </c>
      <c r="R151" s="85" t="s">
        <v>326</v>
      </c>
      <c r="S151" s="85" t="s">
        <v>328</v>
      </c>
      <c r="T151" s="85" t="s">
        <v>327</v>
      </c>
    </row>
    <row r="152" spans="1:20" s="33" customFormat="1" ht="37.5" customHeight="1" hidden="1">
      <c r="A152" s="74"/>
      <c r="B152" s="74"/>
      <c r="C152" s="75"/>
      <c r="D152" s="75"/>
      <c r="E152" s="75"/>
      <c r="F152" s="76"/>
      <c r="G152" s="76"/>
      <c r="H152" s="76"/>
      <c r="I152" s="76"/>
      <c r="J152" s="76"/>
      <c r="K152" s="76"/>
      <c r="L152" s="76"/>
      <c r="M152" s="76"/>
      <c r="N152" s="76"/>
      <c r="O152" s="76"/>
      <c r="P152" s="76"/>
      <c r="Q152" s="76"/>
      <c r="R152" s="76"/>
      <c r="S152" s="76"/>
      <c r="T152" s="76"/>
    </row>
    <row r="156" spans="16:20" ht="21">
      <c r="P156" s="123">
        <f>SUM(N145:P145)</f>
        <v>-17921.9</v>
      </c>
      <c r="Q156" s="124"/>
      <c r="R156" s="124"/>
      <c r="S156" s="124"/>
      <c r="T156" s="122">
        <f>SUM(Q145:T145)</f>
        <v>18804.26</v>
      </c>
    </row>
    <row r="163" spans="1:32" s="43" customFormat="1" ht="34.5" customHeight="1">
      <c r="A163" s="52" t="s">
        <v>332</v>
      </c>
      <c r="B163" s="52" t="s">
        <v>218</v>
      </c>
      <c r="C163" s="53" t="s">
        <v>182</v>
      </c>
      <c r="D163" s="53" t="s">
        <v>333</v>
      </c>
      <c r="E163" s="53" t="s">
        <v>486</v>
      </c>
      <c r="F163" s="54" t="s">
        <v>331</v>
      </c>
      <c r="G163" s="54" t="s">
        <v>334</v>
      </c>
      <c r="H163" s="54" t="s">
        <v>318</v>
      </c>
      <c r="I163" s="54" t="s">
        <v>198</v>
      </c>
      <c r="J163" s="54" t="s">
        <v>368</v>
      </c>
      <c r="K163" s="54" t="s">
        <v>335</v>
      </c>
      <c r="L163" s="54" t="s">
        <v>9</v>
      </c>
      <c r="M163" s="54" t="s">
        <v>0</v>
      </c>
      <c r="N163" s="113" t="s">
        <v>310</v>
      </c>
      <c r="O163" s="113" t="s">
        <v>309</v>
      </c>
      <c r="P163" s="113" t="s">
        <v>308</v>
      </c>
      <c r="Q163" s="113" t="s">
        <v>163</v>
      </c>
      <c r="R163" s="113" t="s">
        <v>326</v>
      </c>
      <c r="S163" s="113" t="s">
        <v>328</v>
      </c>
      <c r="T163" s="113" t="s">
        <v>327</v>
      </c>
      <c r="U163" s="33"/>
      <c r="V163" s="33"/>
      <c r="W163" s="33"/>
      <c r="X163" s="33"/>
      <c r="Y163" s="33"/>
      <c r="Z163" s="33"/>
      <c r="AA163" s="33"/>
      <c r="AB163" s="33"/>
      <c r="AC163" s="33"/>
      <c r="AD163" s="33"/>
      <c r="AE163" s="33"/>
      <c r="AF163" s="33"/>
    </row>
    <row r="164" spans="1:32" s="43" customFormat="1" ht="34.5" customHeight="1">
      <c r="A164" s="52" t="s">
        <v>332</v>
      </c>
      <c r="B164" s="52" t="s">
        <v>218</v>
      </c>
      <c r="C164" s="53" t="s">
        <v>182</v>
      </c>
      <c r="D164" s="53" t="s">
        <v>333</v>
      </c>
      <c r="E164" s="53" t="s">
        <v>486</v>
      </c>
      <c r="F164" s="54" t="s">
        <v>331</v>
      </c>
      <c r="G164" s="54" t="s">
        <v>334</v>
      </c>
      <c r="H164" s="54" t="s">
        <v>318</v>
      </c>
      <c r="I164" s="54" t="s">
        <v>198</v>
      </c>
      <c r="J164" s="54" t="s">
        <v>368</v>
      </c>
      <c r="K164" s="54" t="s">
        <v>335</v>
      </c>
      <c r="L164" s="54" t="s">
        <v>9</v>
      </c>
      <c r="M164" s="54" t="s">
        <v>0</v>
      </c>
      <c r="N164" s="113" t="s">
        <v>310</v>
      </c>
      <c r="O164" s="113" t="s">
        <v>309</v>
      </c>
      <c r="P164" s="113" t="s">
        <v>308</v>
      </c>
      <c r="Q164" s="113" t="s">
        <v>163</v>
      </c>
      <c r="R164" s="113" t="s">
        <v>326</v>
      </c>
      <c r="S164" s="113" t="s">
        <v>328</v>
      </c>
      <c r="T164" s="113" t="s">
        <v>327</v>
      </c>
      <c r="U164" s="33"/>
      <c r="V164" s="33"/>
      <c r="W164" s="33"/>
      <c r="X164" s="33"/>
      <c r="Y164" s="33"/>
      <c r="Z164" s="33"/>
      <c r="AA164" s="33"/>
      <c r="AB164" s="33"/>
      <c r="AC164" s="33"/>
      <c r="AD164" s="33"/>
      <c r="AE164" s="33"/>
      <c r="AF164" s="33"/>
    </row>
  </sheetData>
  <sheetProtection/>
  <printOptions/>
  <pageMargins left="0.3" right="0.19" top="0.4" bottom="0.25" header="0.3" footer="0.23"/>
  <pageSetup fitToHeight="0" fitToWidth="1" horizontalDpi="600" verticalDpi="600" orientation="landscape" scale="46" r:id="rId1"/>
  <headerFooter alignWithMargins="0">
    <oddHeader>&amp;LFinancial Activity, 2008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M17"/>
  <sheetViews>
    <sheetView zoomScale="62" zoomScaleNormal="62" workbookViewId="0" topLeftCell="A1">
      <selection activeCell="A33" sqref="A33"/>
    </sheetView>
  </sheetViews>
  <sheetFormatPr defaultColWidth="9.140625" defaultRowHeight="15"/>
  <cols>
    <col min="1" max="1" width="16.57421875" style="1" customWidth="1"/>
    <col min="2" max="2" width="16.00390625" style="1" customWidth="1"/>
    <col min="3" max="3" width="19.00390625" style="3" customWidth="1"/>
    <col min="4" max="4" width="10.421875" style="3" customWidth="1"/>
    <col min="5" max="9" width="16.28125" style="2" customWidth="1"/>
    <col min="10" max="10" width="68.00390625" style="0" customWidth="1"/>
    <col min="11" max="17" width="14.7109375" style="2" customWidth="1"/>
    <col min="18" max="143" width="9.140625" style="33" customWidth="1"/>
  </cols>
  <sheetData>
    <row r="1" spans="1:17" ht="60" customHeight="1">
      <c r="A1" s="52" t="s">
        <v>332</v>
      </c>
      <c r="B1" s="52" t="s">
        <v>218</v>
      </c>
      <c r="C1" s="53" t="s">
        <v>182</v>
      </c>
      <c r="D1" s="53" t="s">
        <v>333</v>
      </c>
      <c r="E1" s="54" t="s">
        <v>331</v>
      </c>
      <c r="F1" s="54" t="s">
        <v>334</v>
      </c>
      <c r="G1" s="54" t="s">
        <v>318</v>
      </c>
      <c r="H1" s="54" t="s">
        <v>198</v>
      </c>
      <c r="I1" s="54" t="s">
        <v>335</v>
      </c>
      <c r="J1" s="54" t="s">
        <v>0</v>
      </c>
      <c r="K1" s="84" t="s">
        <v>310</v>
      </c>
      <c r="L1" s="84" t="s">
        <v>309</v>
      </c>
      <c r="M1" s="84" t="s">
        <v>308</v>
      </c>
      <c r="N1" s="85" t="s">
        <v>163</v>
      </c>
      <c r="O1" s="85" t="s">
        <v>339</v>
      </c>
      <c r="P1" s="85" t="s">
        <v>340</v>
      </c>
      <c r="Q1" s="85" t="s">
        <v>207</v>
      </c>
    </row>
    <row r="2" spans="1:143" s="46" customFormat="1" ht="42.75" customHeight="1">
      <c r="A2" s="55">
        <v>39247</v>
      </c>
      <c r="B2" s="56" t="s">
        <v>219</v>
      </c>
      <c r="C2" s="57">
        <v>130</v>
      </c>
      <c r="D2" s="57"/>
      <c r="E2" s="57" t="s">
        <v>4</v>
      </c>
      <c r="F2" s="57"/>
      <c r="G2" s="57"/>
      <c r="H2" s="57"/>
      <c r="I2" s="57">
        <v>130</v>
      </c>
      <c r="J2" s="56" t="s">
        <v>321</v>
      </c>
      <c r="K2" s="94"/>
      <c r="L2" s="90"/>
      <c r="M2" s="90"/>
      <c r="N2" s="87">
        <v>130</v>
      </c>
      <c r="O2" s="87"/>
      <c r="P2" s="87"/>
      <c r="Q2" s="87"/>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row>
    <row r="3" spans="1:143" s="46" customFormat="1" ht="42.75" customHeight="1">
      <c r="A3" s="55">
        <v>39274</v>
      </c>
      <c r="B3" s="56" t="s">
        <v>219</v>
      </c>
      <c r="C3" s="57">
        <v>4000</v>
      </c>
      <c r="D3" s="57"/>
      <c r="E3" s="57" t="s">
        <v>4</v>
      </c>
      <c r="F3" s="57"/>
      <c r="G3" s="57"/>
      <c r="H3" s="57"/>
      <c r="I3" s="57">
        <v>4000</v>
      </c>
      <c r="J3" s="56" t="s">
        <v>239</v>
      </c>
      <c r="K3" s="94"/>
      <c r="L3" s="90"/>
      <c r="M3" s="90"/>
      <c r="N3" s="87"/>
      <c r="O3" s="87"/>
      <c r="P3" s="87"/>
      <c r="Q3" s="87">
        <v>4000</v>
      </c>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row>
    <row r="4" spans="1:143" s="46" customFormat="1" ht="42.75" customHeight="1">
      <c r="A4" s="55">
        <v>39274</v>
      </c>
      <c r="B4" s="56" t="s">
        <v>219</v>
      </c>
      <c r="C4" s="57">
        <v>65</v>
      </c>
      <c r="D4" s="57"/>
      <c r="E4" s="57" t="s">
        <v>4</v>
      </c>
      <c r="F4" s="57"/>
      <c r="G4" s="57"/>
      <c r="H4" s="57"/>
      <c r="I4" s="57">
        <v>65</v>
      </c>
      <c r="J4" s="56" t="s">
        <v>247</v>
      </c>
      <c r="K4" s="94"/>
      <c r="L4" s="90"/>
      <c r="M4" s="90"/>
      <c r="N4" s="87">
        <v>65</v>
      </c>
      <c r="O4" s="87"/>
      <c r="P4" s="87"/>
      <c r="Q4" s="87"/>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row>
    <row r="5" spans="1:143" s="46" customFormat="1" ht="42.75" customHeight="1">
      <c r="A5" s="58">
        <v>39294</v>
      </c>
      <c r="B5" s="59" t="s">
        <v>220</v>
      </c>
      <c r="C5" s="60">
        <v>-13</v>
      </c>
      <c r="D5" s="61" t="s">
        <v>146</v>
      </c>
      <c r="E5" s="62"/>
      <c r="F5" s="62"/>
      <c r="G5" s="62"/>
      <c r="H5" s="62"/>
      <c r="I5" s="60">
        <v>-13</v>
      </c>
      <c r="J5" s="63" t="s">
        <v>240</v>
      </c>
      <c r="K5" s="95"/>
      <c r="L5" s="97">
        <v>-13</v>
      </c>
      <c r="M5" s="91"/>
      <c r="N5" s="87"/>
      <c r="O5" s="87"/>
      <c r="P5" s="87"/>
      <c r="Q5" s="87"/>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row>
    <row r="6" spans="1:143" s="43" customFormat="1" ht="42.75" customHeight="1">
      <c r="A6" s="58">
        <v>39298</v>
      </c>
      <c r="B6" s="59" t="s">
        <v>220</v>
      </c>
      <c r="C6" s="60">
        <v>-23.76</v>
      </c>
      <c r="D6" s="64" t="s">
        <v>152</v>
      </c>
      <c r="E6" s="60">
        <v>-23.76</v>
      </c>
      <c r="F6" s="62"/>
      <c r="G6" s="62"/>
      <c r="H6" s="62"/>
      <c r="I6" s="62" t="s">
        <v>4</v>
      </c>
      <c r="J6" s="63" t="s">
        <v>241</v>
      </c>
      <c r="K6" s="94"/>
      <c r="L6" s="90"/>
      <c r="M6" s="90">
        <v>-23.76</v>
      </c>
      <c r="N6" s="87"/>
      <c r="O6" s="87"/>
      <c r="P6" s="87"/>
      <c r="Q6" s="87"/>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row>
    <row r="7" spans="1:143" s="43" customFormat="1" ht="42.75" customHeight="1">
      <c r="A7" s="58">
        <v>39299</v>
      </c>
      <c r="B7" s="59" t="s">
        <v>220</v>
      </c>
      <c r="C7" s="60">
        <v>-54.87</v>
      </c>
      <c r="D7" s="64" t="s">
        <v>153</v>
      </c>
      <c r="E7" s="60">
        <v>-54.87</v>
      </c>
      <c r="F7" s="62"/>
      <c r="G7" s="62"/>
      <c r="H7" s="62"/>
      <c r="I7" s="62" t="s">
        <v>4</v>
      </c>
      <c r="J7" s="63" t="s">
        <v>242</v>
      </c>
      <c r="K7" s="94"/>
      <c r="L7" s="90"/>
      <c r="M7" s="90">
        <v>-54.87</v>
      </c>
      <c r="N7" s="87"/>
      <c r="O7" s="87"/>
      <c r="P7" s="87"/>
      <c r="Q7" s="87"/>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row>
    <row r="8" spans="1:143" s="43" customFormat="1" ht="42.75" customHeight="1">
      <c r="A8" s="58">
        <v>39299</v>
      </c>
      <c r="B8" s="59" t="s">
        <v>220</v>
      </c>
      <c r="C8" s="60">
        <v>-200</v>
      </c>
      <c r="D8" s="64" t="s">
        <v>154</v>
      </c>
      <c r="E8" s="60">
        <v>-200</v>
      </c>
      <c r="F8" s="62"/>
      <c r="G8" s="62"/>
      <c r="H8" s="62"/>
      <c r="I8" s="62" t="s">
        <v>4</v>
      </c>
      <c r="J8" s="63" t="s">
        <v>243</v>
      </c>
      <c r="K8" s="94"/>
      <c r="L8" s="90"/>
      <c r="M8" s="90">
        <v>-200</v>
      </c>
      <c r="N8" s="87"/>
      <c r="O8" s="87"/>
      <c r="P8" s="87"/>
      <c r="Q8" s="87"/>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row>
    <row r="9" spans="1:143" s="43" customFormat="1" ht="42.75" customHeight="1">
      <c r="A9" s="58">
        <v>39299</v>
      </c>
      <c r="B9" s="59" t="s">
        <v>220</v>
      </c>
      <c r="C9" s="60">
        <v>-338.91</v>
      </c>
      <c r="D9" s="64" t="s">
        <v>155</v>
      </c>
      <c r="E9" s="60">
        <v>-338.91</v>
      </c>
      <c r="F9" s="62"/>
      <c r="G9" s="65"/>
      <c r="H9" s="62"/>
      <c r="I9" s="62" t="s">
        <v>4</v>
      </c>
      <c r="J9" s="63" t="s">
        <v>243</v>
      </c>
      <c r="K9" s="94"/>
      <c r="L9" s="90"/>
      <c r="M9" s="90">
        <v>-338.91</v>
      </c>
      <c r="N9" s="87"/>
      <c r="O9" s="87"/>
      <c r="P9" s="87"/>
      <c r="Q9" s="87"/>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row>
    <row r="10" spans="1:143" s="43" customFormat="1" ht="42.75" customHeight="1">
      <c r="A10" s="58">
        <v>39302</v>
      </c>
      <c r="B10" s="59" t="s">
        <v>220</v>
      </c>
      <c r="C10" s="60">
        <v>-130</v>
      </c>
      <c r="D10" s="64" t="s">
        <v>322</v>
      </c>
      <c r="E10" s="60" t="s">
        <v>4</v>
      </c>
      <c r="F10" s="62"/>
      <c r="G10" s="62"/>
      <c r="H10" s="62"/>
      <c r="I10" s="62">
        <v>-130</v>
      </c>
      <c r="J10" s="63" t="s">
        <v>323</v>
      </c>
      <c r="K10" s="94"/>
      <c r="L10" s="90">
        <v>-130</v>
      </c>
      <c r="M10" s="90" t="s">
        <v>4</v>
      </c>
      <c r="N10" s="87"/>
      <c r="O10" s="87"/>
      <c r="P10" s="87"/>
      <c r="Q10" s="87"/>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row>
    <row r="11" spans="1:143" s="43" customFormat="1" ht="42.75" customHeight="1">
      <c r="A11" s="58">
        <v>39358</v>
      </c>
      <c r="B11" s="59" t="s">
        <v>220</v>
      </c>
      <c r="C11" s="60">
        <v>-1000</v>
      </c>
      <c r="D11" s="64" t="s">
        <v>151</v>
      </c>
      <c r="E11" s="62"/>
      <c r="F11" s="62"/>
      <c r="G11" s="60">
        <v>-1000</v>
      </c>
      <c r="H11" s="62"/>
      <c r="I11" s="62" t="s">
        <v>4</v>
      </c>
      <c r="J11" s="63" t="s">
        <v>244</v>
      </c>
      <c r="K11" s="94"/>
      <c r="L11" s="90"/>
      <c r="M11" s="90">
        <v>-1000</v>
      </c>
      <c r="N11" s="87"/>
      <c r="O11" s="87"/>
      <c r="P11" s="87"/>
      <c r="Q11" s="87"/>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row>
    <row r="12" spans="1:143" s="43" customFormat="1" ht="42.75" customHeight="1">
      <c r="A12" s="58">
        <v>39375</v>
      </c>
      <c r="B12" s="59" t="s">
        <v>220</v>
      </c>
      <c r="C12" s="60">
        <v>-934.65</v>
      </c>
      <c r="D12" s="64" t="s">
        <v>156</v>
      </c>
      <c r="E12" s="62"/>
      <c r="F12" s="62"/>
      <c r="G12" s="60">
        <v>-934.65</v>
      </c>
      <c r="H12" s="62"/>
      <c r="I12" s="62" t="s">
        <v>4</v>
      </c>
      <c r="J12" s="63" t="s">
        <v>245</v>
      </c>
      <c r="K12" s="94"/>
      <c r="L12" s="90"/>
      <c r="M12" s="90">
        <v>-934.65</v>
      </c>
      <c r="N12" s="87"/>
      <c r="O12" s="87"/>
      <c r="P12" s="87"/>
      <c r="Q12" s="87"/>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row>
    <row r="13" spans="1:143" s="43" customFormat="1" ht="42.75" customHeight="1">
      <c r="A13" s="58">
        <v>39386</v>
      </c>
      <c r="B13" s="59" t="s">
        <v>220</v>
      </c>
      <c r="C13" s="60">
        <v>-13</v>
      </c>
      <c r="D13" s="61" t="s">
        <v>146</v>
      </c>
      <c r="E13" s="62"/>
      <c r="F13" s="62"/>
      <c r="G13" s="62"/>
      <c r="H13" s="62"/>
      <c r="I13" s="60">
        <v>-13</v>
      </c>
      <c r="J13" s="63" t="s">
        <v>240</v>
      </c>
      <c r="K13" s="95"/>
      <c r="L13" s="91">
        <v>-13</v>
      </c>
      <c r="M13" s="91"/>
      <c r="N13" s="87"/>
      <c r="O13" s="87"/>
      <c r="P13" s="87"/>
      <c r="Q13" s="87"/>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row>
    <row r="14" spans="1:143" s="43" customFormat="1" ht="42.75" customHeight="1">
      <c r="A14" s="58">
        <v>39416</v>
      </c>
      <c r="B14" s="59" t="s">
        <v>220</v>
      </c>
      <c r="C14" s="60">
        <v>-13</v>
      </c>
      <c r="D14" s="61" t="s">
        <v>146</v>
      </c>
      <c r="E14" s="62"/>
      <c r="F14" s="62"/>
      <c r="G14" s="62"/>
      <c r="H14" s="62"/>
      <c r="I14" s="60">
        <v>-13</v>
      </c>
      <c r="J14" s="63" t="s">
        <v>240</v>
      </c>
      <c r="K14" s="95"/>
      <c r="L14" s="91">
        <v>-13</v>
      </c>
      <c r="M14" s="91"/>
      <c r="N14" s="87"/>
      <c r="O14" s="87"/>
      <c r="P14" s="87"/>
      <c r="Q14" s="87"/>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row>
    <row r="15" spans="1:143" s="43" customFormat="1" ht="42.75" customHeight="1">
      <c r="A15" s="55">
        <v>39440</v>
      </c>
      <c r="B15" s="56" t="s">
        <v>219</v>
      </c>
      <c r="C15" s="57">
        <v>26</v>
      </c>
      <c r="D15" s="57"/>
      <c r="E15" s="57" t="s">
        <v>4</v>
      </c>
      <c r="F15" s="57"/>
      <c r="G15" s="57"/>
      <c r="H15" s="57"/>
      <c r="I15" s="57">
        <v>26</v>
      </c>
      <c r="J15" s="56" t="s">
        <v>324</v>
      </c>
      <c r="K15" s="94"/>
      <c r="L15" s="90"/>
      <c r="M15" s="90"/>
      <c r="N15" s="87"/>
      <c r="O15" s="87"/>
      <c r="P15" s="87"/>
      <c r="Q15" s="87">
        <v>26</v>
      </c>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row>
    <row r="16" spans="1:143" s="43" customFormat="1" ht="42.75" customHeight="1">
      <c r="A16" s="58">
        <v>39440</v>
      </c>
      <c r="B16" s="59" t="s">
        <v>220</v>
      </c>
      <c r="C16" s="62">
        <v>-1499.81</v>
      </c>
      <c r="D16" s="64" t="s">
        <v>205</v>
      </c>
      <c r="E16" s="62"/>
      <c r="F16" s="62"/>
      <c r="G16" s="62"/>
      <c r="H16" s="62"/>
      <c r="I16" s="62">
        <v>-1499.81</v>
      </c>
      <c r="J16" s="63" t="s">
        <v>246</v>
      </c>
      <c r="K16" s="94"/>
      <c r="L16" s="90"/>
      <c r="M16" s="90">
        <v>-1499.81</v>
      </c>
      <c r="N16" s="87"/>
      <c r="O16" s="87"/>
      <c r="P16" s="87"/>
      <c r="Q16" s="87"/>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row>
    <row r="17" spans="1:17" s="13" customFormat="1" ht="60" customHeight="1">
      <c r="A17" s="66" t="s">
        <v>169</v>
      </c>
      <c r="B17" s="67" t="s">
        <v>220</v>
      </c>
      <c r="C17" s="67">
        <f>SUM(C2:C16)</f>
        <v>0</v>
      </c>
      <c r="D17" s="68" t="s">
        <v>187</v>
      </c>
      <c r="E17" s="67">
        <f>SUM(E2:E16)</f>
        <v>-617.54</v>
      </c>
      <c r="F17" s="67">
        <f>SUM(F2:F16)</f>
        <v>0</v>
      </c>
      <c r="G17" s="67">
        <f>SUM(G2:G16)</f>
        <v>-1934.65</v>
      </c>
      <c r="H17" s="67">
        <f>SUM(H2:H16)</f>
        <v>0</v>
      </c>
      <c r="I17" s="67">
        <f>SUM(I2:I16)</f>
        <v>2552.19</v>
      </c>
      <c r="J17" s="67" t="s">
        <v>4</v>
      </c>
      <c r="K17" s="90">
        <f aca="true" t="shared" si="0" ref="K17:Q17">SUM(K2:K16)</f>
        <v>0</v>
      </c>
      <c r="L17" s="90">
        <f t="shared" si="0"/>
        <v>-169</v>
      </c>
      <c r="M17" s="90">
        <f t="shared" si="0"/>
        <v>-4052</v>
      </c>
      <c r="N17" s="87">
        <f t="shared" si="0"/>
        <v>195</v>
      </c>
      <c r="O17" s="87">
        <f t="shared" si="0"/>
        <v>0</v>
      </c>
      <c r="P17" s="87">
        <f t="shared" si="0"/>
        <v>0</v>
      </c>
      <c r="Q17" s="87">
        <f t="shared" si="0"/>
        <v>4026</v>
      </c>
    </row>
  </sheetData>
  <sheetProtection/>
  <printOptions/>
  <pageMargins left="0.28" right="0.58" top="1.53" bottom="0.75" header="1.05" footer="0.3"/>
  <pageSetup fitToHeight="1" fitToWidth="1" horizontalDpi="600" verticalDpi="600" orientation="landscape" scale="41" r:id="rId1"/>
  <headerFooter alignWithMargins="0">
    <oddHeader>&amp;C&amp;"Arial,Bold"&amp;12Temporary Checking Account
Added in 2007 to allow new Treasurer adn President access to funds while access was obtained to the original checking account.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28"/>
  <sheetViews>
    <sheetView zoomScale="62" zoomScaleNormal="62" workbookViewId="0" topLeftCell="A16">
      <selection activeCell="A33" sqref="A33"/>
    </sheetView>
  </sheetViews>
  <sheetFormatPr defaultColWidth="9.140625" defaultRowHeight="15"/>
  <cols>
    <col min="1" max="1" width="25.7109375" style="1" customWidth="1"/>
    <col min="2" max="2" width="14.00390625" style="1" customWidth="1"/>
    <col min="3" max="3" width="14.00390625" style="2" customWidth="1"/>
    <col min="4" max="4" width="15.57421875" style="2" customWidth="1"/>
    <col min="5" max="5" width="14.00390625" style="2" customWidth="1"/>
    <col min="6" max="6" width="74.8515625" style="0" customWidth="1"/>
    <col min="7" max="13" width="15.140625" style="2" customWidth="1"/>
  </cols>
  <sheetData>
    <row r="1" spans="1:13" ht="60" customHeight="1">
      <c r="A1" s="19" t="s">
        <v>332</v>
      </c>
      <c r="B1" s="19" t="s">
        <v>218</v>
      </c>
      <c r="C1" s="21" t="s">
        <v>224</v>
      </c>
      <c r="D1" s="21" t="s">
        <v>225</v>
      </c>
      <c r="E1" s="21" t="s">
        <v>259</v>
      </c>
      <c r="F1" s="21" t="s">
        <v>0</v>
      </c>
      <c r="G1" s="84" t="s">
        <v>310</v>
      </c>
      <c r="H1" s="84" t="s">
        <v>309</v>
      </c>
      <c r="I1" s="84" t="s">
        <v>308</v>
      </c>
      <c r="J1" s="85" t="s">
        <v>163</v>
      </c>
      <c r="K1" s="85" t="s">
        <v>339</v>
      </c>
      <c r="L1" s="85" t="s">
        <v>340</v>
      </c>
      <c r="M1" s="85" t="s">
        <v>207</v>
      </c>
    </row>
    <row r="2" spans="1:13" s="46" customFormat="1" ht="42" customHeight="1">
      <c r="A2" s="47">
        <v>39083</v>
      </c>
      <c r="B2" s="48" t="s">
        <v>255</v>
      </c>
      <c r="C2" s="45">
        <v>222.15</v>
      </c>
      <c r="D2" s="45"/>
      <c r="E2" s="45"/>
      <c r="F2" s="50" t="s">
        <v>256</v>
      </c>
      <c r="G2" s="92"/>
      <c r="H2" s="92"/>
      <c r="I2" s="92"/>
      <c r="J2" s="88"/>
      <c r="K2" s="88"/>
      <c r="L2" s="88"/>
      <c r="M2" s="88">
        <v>222.15</v>
      </c>
    </row>
    <row r="3" spans="1:13" s="46" customFormat="1" ht="42" customHeight="1">
      <c r="A3" s="47">
        <v>39221</v>
      </c>
      <c r="B3" s="48" t="s">
        <v>219</v>
      </c>
      <c r="C3" s="45">
        <v>600</v>
      </c>
      <c r="D3" s="45"/>
      <c r="E3" s="45"/>
      <c r="F3" s="50" t="s">
        <v>231</v>
      </c>
      <c r="G3" s="92"/>
      <c r="H3" s="92"/>
      <c r="I3" s="92"/>
      <c r="J3" s="88"/>
      <c r="K3" s="88"/>
      <c r="L3" s="88"/>
      <c r="M3" s="88">
        <v>600</v>
      </c>
    </row>
    <row r="4" spans="1:13" s="46" customFormat="1" ht="42" customHeight="1">
      <c r="A4" s="47">
        <v>39447</v>
      </c>
      <c r="B4" s="48" t="s">
        <v>219</v>
      </c>
      <c r="C4" s="45">
        <v>50</v>
      </c>
      <c r="D4" s="45"/>
      <c r="E4" s="45"/>
      <c r="F4" s="48" t="s">
        <v>232</v>
      </c>
      <c r="G4" s="92"/>
      <c r="H4" s="92"/>
      <c r="I4" s="92"/>
      <c r="J4" s="88"/>
      <c r="K4" s="88">
        <v>50</v>
      </c>
      <c r="L4" s="88"/>
      <c r="M4" s="88"/>
    </row>
    <row r="5" spans="1:13" s="46" customFormat="1" ht="42" customHeight="1">
      <c r="A5" s="47">
        <v>39447</v>
      </c>
      <c r="B5" s="48" t="s">
        <v>219</v>
      </c>
      <c r="C5" s="45">
        <v>65</v>
      </c>
      <c r="D5" s="45"/>
      <c r="E5" s="45"/>
      <c r="F5" s="48" t="s">
        <v>233</v>
      </c>
      <c r="G5" s="92"/>
      <c r="H5" s="92"/>
      <c r="I5" s="92"/>
      <c r="J5" s="88"/>
      <c r="K5" s="88"/>
      <c r="L5" s="88"/>
      <c r="M5" s="88">
        <v>65</v>
      </c>
    </row>
    <row r="6" spans="1:13" s="46" customFormat="1" ht="42" customHeight="1">
      <c r="A6" s="47">
        <v>39447</v>
      </c>
      <c r="B6" s="48" t="s">
        <v>219</v>
      </c>
      <c r="C6" s="45">
        <v>30</v>
      </c>
      <c r="D6" s="45"/>
      <c r="E6" s="45"/>
      <c r="F6" s="48" t="s">
        <v>234</v>
      </c>
      <c r="G6" s="92"/>
      <c r="H6" s="92"/>
      <c r="I6" s="92"/>
      <c r="J6" s="88"/>
      <c r="K6" s="88"/>
      <c r="L6" s="88">
        <v>30</v>
      </c>
      <c r="M6" s="88"/>
    </row>
    <row r="7" spans="1:13" s="46" customFormat="1" ht="42" customHeight="1">
      <c r="A7" s="47">
        <v>39447</v>
      </c>
      <c r="B7" s="48" t="s">
        <v>219</v>
      </c>
      <c r="C7" s="45">
        <v>371.29</v>
      </c>
      <c r="D7" s="45"/>
      <c r="E7" s="45"/>
      <c r="F7" s="48" t="s">
        <v>235</v>
      </c>
      <c r="G7" s="92"/>
      <c r="H7" s="92"/>
      <c r="I7" s="92"/>
      <c r="J7" s="88"/>
      <c r="K7" s="88"/>
      <c r="L7" s="88">
        <v>371.29</v>
      </c>
      <c r="M7" s="88"/>
    </row>
    <row r="8" spans="1:13" s="43" customFormat="1" ht="42" customHeight="1">
      <c r="A8" s="37">
        <v>39243</v>
      </c>
      <c r="B8" s="38" t="s">
        <v>220</v>
      </c>
      <c r="C8" s="39" t="s">
        <v>4</v>
      </c>
      <c r="D8" s="39">
        <v>-100</v>
      </c>
      <c r="E8" s="39"/>
      <c r="F8" s="40" t="s">
        <v>236</v>
      </c>
      <c r="G8" s="98"/>
      <c r="H8" s="98">
        <v>-100</v>
      </c>
      <c r="I8" s="98" t="s">
        <v>4</v>
      </c>
      <c r="J8" s="88"/>
      <c r="K8" s="88"/>
      <c r="L8" s="88"/>
      <c r="M8" s="88"/>
    </row>
    <row r="9" spans="1:13" s="43" customFormat="1" ht="42" customHeight="1">
      <c r="A9" s="37">
        <v>39243</v>
      </c>
      <c r="B9" s="38" t="s">
        <v>220</v>
      </c>
      <c r="C9" s="39" t="s">
        <v>4</v>
      </c>
      <c r="D9" s="39">
        <v>-65</v>
      </c>
      <c r="E9" s="39"/>
      <c r="F9" s="40" t="s">
        <v>237</v>
      </c>
      <c r="G9" s="98"/>
      <c r="H9" s="98">
        <v>-65</v>
      </c>
      <c r="I9" s="98" t="s">
        <v>4</v>
      </c>
      <c r="J9" s="88"/>
      <c r="K9" s="88"/>
      <c r="L9" s="88"/>
      <c r="M9" s="88"/>
    </row>
    <row r="10" spans="1:13" s="43" customFormat="1" ht="42" customHeight="1">
      <c r="A10" s="37">
        <v>39243</v>
      </c>
      <c r="B10" s="38" t="s">
        <v>220</v>
      </c>
      <c r="C10" s="39" t="s">
        <v>4</v>
      </c>
      <c r="D10" s="39">
        <v>-370.24</v>
      </c>
      <c r="E10" s="39"/>
      <c r="F10" s="40" t="s">
        <v>238</v>
      </c>
      <c r="G10" s="98"/>
      <c r="H10" s="98">
        <v>-370.24</v>
      </c>
      <c r="I10" s="98" t="s">
        <v>4</v>
      </c>
      <c r="J10" s="88"/>
      <c r="K10" s="88"/>
      <c r="L10" s="88"/>
      <c r="M10" s="88"/>
    </row>
    <row r="11" spans="1:13" s="43" customFormat="1" ht="42" customHeight="1">
      <c r="A11" s="37">
        <v>39437</v>
      </c>
      <c r="B11" s="38" t="s">
        <v>220</v>
      </c>
      <c r="C11" s="39"/>
      <c r="D11" s="39">
        <v>-64.76</v>
      </c>
      <c r="E11" s="39"/>
      <c r="F11" s="40" t="s">
        <v>227</v>
      </c>
      <c r="G11" s="98"/>
      <c r="H11" s="98">
        <v>-64.76</v>
      </c>
      <c r="I11" s="98"/>
      <c r="J11" s="88"/>
      <c r="K11" s="88"/>
      <c r="L11" s="88"/>
      <c r="M11" s="88"/>
    </row>
    <row r="12" spans="1:13" s="43" customFormat="1" ht="42" customHeight="1">
      <c r="A12" s="37">
        <v>39447</v>
      </c>
      <c r="B12" s="38" t="s">
        <v>220</v>
      </c>
      <c r="C12" s="39" t="s">
        <v>4</v>
      </c>
      <c r="D12" s="39">
        <v>-117.99</v>
      </c>
      <c r="E12" s="39"/>
      <c r="F12" s="40" t="s">
        <v>228</v>
      </c>
      <c r="G12" s="98"/>
      <c r="H12" s="93">
        <v>-117.99</v>
      </c>
      <c r="I12" s="98"/>
      <c r="J12" s="88"/>
      <c r="K12" s="88"/>
      <c r="L12" s="88"/>
      <c r="M12" s="88"/>
    </row>
    <row r="13" spans="1:13" s="43" customFormat="1" ht="42" customHeight="1">
      <c r="A13" s="37">
        <v>39447</v>
      </c>
      <c r="B13" s="38" t="s">
        <v>220</v>
      </c>
      <c r="C13" s="39" t="s">
        <v>4</v>
      </c>
      <c r="D13" s="39">
        <v>-20</v>
      </c>
      <c r="E13" s="39"/>
      <c r="F13" s="40" t="s">
        <v>229</v>
      </c>
      <c r="G13" s="98"/>
      <c r="H13" s="93">
        <v>-20</v>
      </c>
      <c r="I13" s="98"/>
      <c r="J13" s="88"/>
      <c r="K13" s="88"/>
      <c r="L13" s="88"/>
      <c r="M13" s="88"/>
    </row>
    <row r="14" spans="1:13" s="43" customFormat="1" ht="42" customHeight="1">
      <c r="A14" s="37">
        <v>39447</v>
      </c>
      <c r="B14" s="38" t="s">
        <v>220</v>
      </c>
      <c r="C14" s="39" t="s">
        <v>4</v>
      </c>
      <c r="D14" s="39">
        <v>-78</v>
      </c>
      <c r="E14" s="39"/>
      <c r="F14" s="40" t="s">
        <v>230</v>
      </c>
      <c r="G14" s="98"/>
      <c r="H14" s="93">
        <v>-78</v>
      </c>
      <c r="I14" s="98"/>
      <c r="J14" s="88"/>
      <c r="K14" s="88"/>
      <c r="L14" s="88"/>
      <c r="M14" s="88"/>
    </row>
    <row r="15" spans="1:13" s="46" customFormat="1" ht="42" customHeight="1">
      <c r="A15" s="47">
        <v>39447</v>
      </c>
      <c r="B15" s="48" t="s">
        <v>257</v>
      </c>
      <c r="C15" s="45">
        <v>176</v>
      </c>
      <c r="D15" s="45"/>
      <c r="E15" s="45"/>
      <c r="F15" s="50" t="s">
        <v>258</v>
      </c>
      <c r="G15" s="92"/>
      <c r="H15" s="92"/>
      <c r="I15" s="92"/>
      <c r="J15" s="88"/>
      <c r="K15" s="88"/>
      <c r="L15" s="88"/>
      <c r="M15" s="88">
        <v>176</v>
      </c>
    </row>
    <row r="16" spans="1:13" s="13" customFormat="1" ht="60" customHeight="1">
      <c r="A16" s="15" t="s">
        <v>169</v>
      </c>
      <c r="B16" s="15" t="s">
        <v>226</v>
      </c>
      <c r="C16" s="16">
        <f>SUM(C2:C15)</f>
        <v>1514.44</v>
      </c>
      <c r="D16" s="16">
        <f>SUM(D2:D15)</f>
        <v>-815.99</v>
      </c>
      <c r="E16" s="16">
        <f>SUM(C16:D16)</f>
        <v>698.45</v>
      </c>
      <c r="F16" s="16" t="s">
        <v>4</v>
      </c>
      <c r="G16" s="98">
        <f>SUM(G2:G15)</f>
        <v>0</v>
      </c>
      <c r="H16" s="98">
        <f aca="true" t="shared" si="0" ref="H16:M16">SUM(H2:H15)</f>
        <v>-815.99</v>
      </c>
      <c r="I16" s="98">
        <f t="shared" si="0"/>
        <v>0</v>
      </c>
      <c r="J16" s="99">
        <f t="shared" si="0"/>
        <v>0</v>
      </c>
      <c r="K16" s="99">
        <f t="shared" si="0"/>
        <v>50</v>
      </c>
      <c r="L16" s="99">
        <f t="shared" si="0"/>
        <v>401.29</v>
      </c>
      <c r="M16" s="99">
        <f t="shared" si="0"/>
        <v>1063.15</v>
      </c>
    </row>
    <row r="17" spans="1:13" s="13" customFormat="1" ht="24.75" customHeight="1">
      <c r="A17"/>
      <c r="B17"/>
      <c r="C17"/>
      <c r="D17"/>
      <c r="E17"/>
      <c r="F17"/>
      <c r="G17"/>
      <c r="H17"/>
      <c r="I17"/>
      <c r="J17"/>
      <c r="K17"/>
      <c r="L17"/>
      <c r="M17"/>
    </row>
    <row r="18" spans="1:13" s="13" customFormat="1" ht="24.75" customHeight="1">
      <c r="A18"/>
      <c r="B18"/>
      <c r="C18"/>
      <c r="D18"/>
      <c r="E18"/>
      <c r="F18"/>
      <c r="G18"/>
      <c r="H18"/>
      <c r="I18"/>
      <c r="J18"/>
      <c r="K18"/>
      <c r="L18"/>
      <c r="M18"/>
    </row>
    <row r="19" spans="1:13" s="13" customFormat="1" ht="24.75" customHeight="1">
      <c r="A19"/>
      <c r="B19"/>
      <c r="C19"/>
      <c r="D19"/>
      <c r="E19"/>
      <c r="F19"/>
      <c r="G19"/>
      <c r="H19"/>
      <c r="I19"/>
      <c r="J19"/>
      <c r="K19"/>
      <c r="L19"/>
      <c r="M19"/>
    </row>
    <row r="20" spans="1:13" s="43" customFormat="1" ht="42" customHeight="1">
      <c r="A20" s="37">
        <v>39479</v>
      </c>
      <c r="B20" s="38" t="s">
        <v>220</v>
      </c>
      <c r="C20" s="39" t="s">
        <v>4</v>
      </c>
      <c r="D20" s="39">
        <v>-378.45</v>
      </c>
      <c r="E20" s="39"/>
      <c r="F20" s="40" t="s">
        <v>188</v>
      </c>
      <c r="G20" s="96"/>
      <c r="H20" s="93">
        <v>-378.45</v>
      </c>
      <c r="I20" s="96"/>
      <c r="J20" s="86"/>
      <c r="K20" s="86"/>
      <c r="L20" s="86"/>
      <c r="M20" s="86"/>
    </row>
    <row r="21" spans="1:13" s="43" customFormat="1" ht="42" customHeight="1">
      <c r="A21" s="37">
        <v>39508</v>
      </c>
      <c r="B21" s="38" t="s">
        <v>220</v>
      </c>
      <c r="C21" s="39" t="s">
        <v>4</v>
      </c>
      <c r="D21" s="39">
        <v>-120</v>
      </c>
      <c r="E21" s="39"/>
      <c r="F21" s="40" t="s">
        <v>341</v>
      </c>
      <c r="G21" s="96"/>
      <c r="H21" s="93">
        <v>-120</v>
      </c>
      <c r="I21" s="96"/>
      <c r="J21" s="86"/>
      <c r="K21" s="86"/>
      <c r="L21" s="86"/>
      <c r="M21" s="86"/>
    </row>
    <row r="22" spans="1:13" s="43" customFormat="1" ht="42" customHeight="1">
      <c r="A22" s="37">
        <v>39508</v>
      </c>
      <c r="B22" s="38" t="s">
        <v>220</v>
      </c>
      <c r="C22" s="39" t="s">
        <v>4</v>
      </c>
      <c r="D22" s="39">
        <v>-15</v>
      </c>
      <c r="E22" s="39"/>
      <c r="F22" s="40" t="s">
        <v>343</v>
      </c>
      <c r="G22" s="96"/>
      <c r="H22" s="93">
        <v>-15</v>
      </c>
      <c r="I22" s="96"/>
      <c r="J22" s="86"/>
      <c r="K22" s="86"/>
      <c r="L22" s="86"/>
      <c r="M22" s="86"/>
    </row>
    <row r="23" spans="1:13" s="43" customFormat="1" ht="42" customHeight="1">
      <c r="A23" s="37">
        <v>39569</v>
      </c>
      <c r="B23" s="38" t="s">
        <v>220</v>
      </c>
      <c r="C23" s="39" t="s">
        <v>4</v>
      </c>
      <c r="D23" s="39">
        <v>-34.12</v>
      </c>
      <c r="E23" s="39"/>
      <c r="F23" s="40" t="s">
        <v>342</v>
      </c>
      <c r="G23" s="96"/>
      <c r="H23" s="93">
        <v>-34.12</v>
      </c>
      <c r="I23" s="96"/>
      <c r="J23" s="86"/>
      <c r="K23" s="86"/>
      <c r="L23" s="86"/>
      <c r="M23" s="86"/>
    </row>
    <row r="24" spans="1:13" s="13" customFormat="1" ht="24.75" customHeight="1">
      <c r="A24" s="77" t="s">
        <v>4</v>
      </c>
      <c r="B24" s="78" t="s">
        <v>4</v>
      </c>
      <c r="C24" s="10" t="s">
        <v>4</v>
      </c>
      <c r="D24" s="10" t="s">
        <v>4</v>
      </c>
      <c r="E24" s="10"/>
      <c r="F24" s="11" t="s">
        <v>4</v>
      </c>
      <c r="G24"/>
      <c r="H24"/>
      <c r="I24"/>
      <c r="J24"/>
      <c r="K24"/>
      <c r="L24"/>
      <c r="M24"/>
    </row>
    <row r="25" spans="1:13" s="13" customFormat="1" ht="60" customHeight="1">
      <c r="A25" s="18" t="s">
        <v>178</v>
      </c>
      <c r="B25" s="15" t="s">
        <v>226</v>
      </c>
      <c r="C25" s="16">
        <f>SUM(C20:C24)</f>
        <v>0</v>
      </c>
      <c r="D25" s="16">
        <f>SUM(D20:D24)</f>
        <v>-547.57</v>
      </c>
      <c r="E25" s="16">
        <f>SUM(C25:D25)</f>
        <v>-547.57</v>
      </c>
      <c r="F25" s="17" t="s">
        <v>4</v>
      </c>
      <c r="G25" s="98">
        <f>SUM(G20)</f>
        <v>0</v>
      </c>
      <c r="H25" s="98">
        <f>SUM(H20:H23)</f>
        <v>-547.57</v>
      </c>
      <c r="I25" s="98">
        <f>SUM(I20)</f>
        <v>0</v>
      </c>
      <c r="J25" s="99">
        <f>SUM(J20)</f>
        <v>0</v>
      </c>
      <c r="K25" s="99">
        <f>SUM(K20)</f>
        <v>0</v>
      </c>
      <c r="L25" s="99">
        <f>SUM(L20)</f>
        <v>0</v>
      </c>
      <c r="M25" s="99">
        <f>SUM(M20)</f>
        <v>0</v>
      </c>
    </row>
    <row r="26" spans="2:13" ht="27" customHeight="1">
      <c r="B26" s="51"/>
      <c r="G26"/>
      <c r="H26"/>
      <c r="I26"/>
      <c r="J26"/>
      <c r="K26"/>
      <c r="L26"/>
      <c r="M26"/>
    </row>
    <row r="27" spans="1:13" ht="60" customHeight="1">
      <c r="A27" s="18" t="s">
        <v>260</v>
      </c>
      <c r="B27" s="15" t="s">
        <v>226</v>
      </c>
      <c r="C27" s="16">
        <f>SUM(C25,C16)</f>
        <v>1514.44</v>
      </c>
      <c r="D27" s="16">
        <f>SUM(D25,D16)</f>
        <v>-1363.56</v>
      </c>
      <c r="E27" s="16">
        <f>SUM(E25,E16)</f>
        <v>150.88</v>
      </c>
      <c r="F27" s="18" t="s">
        <v>4</v>
      </c>
      <c r="G27" s="93">
        <f aca="true" t="shared" si="1" ref="G27:M27">SUM(G16+G25)</f>
        <v>0</v>
      </c>
      <c r="H27" s="93">
        <f t="shared" si="1"/>
        <v>-1363.56</v>
      </c>
      <c r="I27" s="93">
        <f t="shared" si="1"/>
        <v>0</v>
      </c>
      <c r="J27" s="102">
        <f t="shared" si="1"/>
        <v>0</v>
      </c>
      <c r="K27" s="102">
        <f t="shared" si="1"/>
        <v>50</v>
      </c>
      <c r="L27" s="102">
        <f t="shared" si="1"/>
        <v>401.29</v>
      </c>
      <c r="M27" s="102">
        <f t="shared" si="1"/>
        <v>1063.15</v>
      </c>
    </row>
    <row r="28" ht="27" customHeight="1">
      <c r="B28" s="51"/>
    </row>
    <row r="29" ht="27" customHeight="1"/>
    <row r="30" ht="27" customHeight="1"/>
  </sheetData>
  <sheetProtection/>
  <printOptions/>
  <pageMargins left="0.55" right="0.59" top="0.78" bottom="0.38" header="0.43" footer="0.3"/>
  <pageSetup fitToHeight="1" fitToWidth="1" horizontalDpi="600" verticalDpi="600" orientation="landscape" scale="47" r:id="rId1"/>
  <headerFooter alignWithMargins="0">
    <oddHeader>&amp;C&amp;"Arial,Bold"&amp;12Rocky Mountain Region (RMR)
Separate Checking Account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A33" sqref="A33"/>
    </sheetView>
  </sheetViews>
  <sheetFormatPr defaultColWidth="9.140625" defaultRowHeight="15"/>
  <cols>
    <col min="1" max="1" width="17.8515625" style="0" customWidth="1"/>
    <col min="2" max="2" width="10.140625" style="0" bestFit="1" customWidth="1"/>
    <col min="3" max="3" width="11.57421875" style="0" customWidth="1"/>
    <col min="5" max="5" width="10.8515625" style="103" bestFit="1" customWidth="1"/>
    <col min="7" max="7" width="10.8515625" style="0" hidden="1" customWidth="1"/>
    <col min="8" max="9" width="0" style="0" hidden="1" customWidth="1"/>
    <col min="10" max="10" width="11.28125" style="0" hidden="1" customWidth="1"/>
    <col min="11" max="11" width="10.8515625" style="0" customWidth="1"/>
  </cols>
  <sheetData>
    <row r="1" ht="14.25">
      <c r="C1" t="s">
        <v>367</v>
      </c>
    </row>
    <row r="2" ht="14.25">
      <c r="C2" t="s">
        <v>366</v>
      </c>
    </row>
    <row r="3" ht="14.25">
      <c r="C3" t="s">
        <v>365</v>
      </c>
    </row>
    <row r="5" spans="1:5" ht="14.25">
      <c r="A5" t="s">
        <v>344</v>
      </c>
      <c r="E5" s="103">
        <v>12786.59</v>
      </c>
    </row>
    <row r="7" ht="14.25">
      <c r="A7" s="109" t="s">
        <v>345</v>
      </c>
    </row>
    <row r="8" spans="1:10" ht="14.25">
      <c r="A8" t="s">
        <v>346</v>
      </c>
      <c r="E8" s="103">
        <f>SUM('2007'!N69)+'2007 Temp Acct'!N17</f>
        <v>4327.5</v>
      </c>
      <c r="G8">
        <v>4132.5</v>
      </c>
      <c r="H8">
        <v>195</v>
      </c>
      <c r="J8">
        <f>SUM(G8:I8)</f>
        <v>4327.5</v>
      </c>
    </row>
    <row r="9" spans="1:10" ht="14.25">
      <c r="A9" t="s">
        <v>359</v>
      </c>
      <c r="E9" s="103">
        <v>3272</v>
      </c>
      <c r="F9" s="3"/>
      <c r="G9">
        <v>3222</v>
      </c>
      <c r="H9">
        <v>50</v>
      </c>
      <c r="J9">
        <f>SUM(G9:I9)</f>
        <v>3272</v>
      </c>
    </row>
    <row r="10" spans="1:10" ht="14.25">
      <c r="A10" t="s">
        <v>347</v>
      </c>
      <c r="E10" s="103">
        <v>5763.05</v>
      </c>
      <c r="G10">
        <v>5361.76</v>
      </c>
      <c r="H10">
        <v>401.29</v>
      </c>
      <c r="J10">
        <f>SUM(G10:I10)</f>
        <v>5763.05</v>
      </c>
    </row>
    <row r="11" spans="1:11" ht="14.25">
      <c r="A11" t="s">
        <v>348</v>
      </c>
      <c r="E11" s="103">
        <v>11307.86</v>
      </c>
      <c r="G11">
        <v>6218.71</v>
      </c>
      <c r="H11">
        <v>4026</v>
      </c>
      <c r="I11">
        <v>1063.15</v>
      </c>
      <c r="J11">
        <f>SUM(G11:I11)</f>
        <v>11307.859999999999</v>
      </c>
      <c r="K11" t="s">
        <v>4</v>
      </c>
    </row>
    <row r="12" spans="4:11" ht="14.25">
      <c r="D12" t="s">
        <v>349</v>
      </c>
      <c r="E12" s="103">
        <f>SUM(E8:E11)</f>
        <v>24670.41</v>
      </c>
      <c r="G12">
        <f>SUM(G8:G11)</f>
        <v>18934.97</v>
      </c>
      <c r="H12">
        <f>SUM(H8:H11)</f>
        <v>4672.29</v>
      </c>
      <c r="I12">
        <f>SUM(I8:I11)</f>
        <v>1063.15</v>
      </c>
      <c r="J12">
        <f>SUM(G12:I12)</f>
        <v>24670.410000000003</v>
      </c>
      <c r="K12" s="103">
        <f>SUM(E12)</f>
        <v>24670.41</v>
      </c>
    </row>
    <row r="14" spans="1:10" ht="14.25">
      <c r="A14" s="109" t="s">
        <v>225</v>
      </c>
      <c r="I14">
        <f>SUM(G12:I12)</f>
        <v>24670.410000000003</v>
      </c>
      <c r="J14">
        <f>SUM(J8:J11)</f>
        <v>24670.409999999996</v>
      </c>
    </row>
    <row r="15" spans="1:5" ht="14.25">
      <c r="A15" t="s">
        <v>350</v>
      </c>
      <c r="E15" s="103">
        <f>SUM('2007'!K69)</f>
        <v>0</v>
      </c>
    </row>
    <row r="16" spans="1:10" ht="14.25">
      <c r="A16" t="s">
        <v>351</v>
      </c>
      <c r="E16" s="103">
        <v>-11374.73</v>
      </c>
      <c r="G16" s="103">
        <v>-10389.74</v>
      </c>
      <c r="H16">
        <v>-169</v>
      </c>
      <c r="I16">
        <v>-815.99</v>
      </c>
      <c r="J16">
        <f>SUM(G16:I16)</f>
        <v>-11374.73</v>
      </c>
    </row>
    <row r="17" spans="1:10" ht="14.25">
      <c r="A17" t="s">
        <v>352</v>
      </c>
      <c r="E17" s="103">
        <v>-8887.61</v>
      </c>
      <c r="G17" s="103">
        <v>-4835.61</v>
      </c>
      <c r="H17">
        <v>-4052</v>
      </c>
      <c r="J17">
        <f>SUM(G17:I17)</f>
        <v>-8887.61</v>
      </c>
    </row>
    <row r="18" spans="4:11" ht="14.25">
      <c r="D18" t="s">
        <v>349</v>
      </c>
      <c r="E18" s="103">
        <f>SUM(E15:E17)</f>
        <v>-20262.34</v>
      </c>
      <c r="G18" s="103">
        <f>SUM(G15:G17)</f>
        <v>-15225.349999999999</v>
      </c>
      <c r="H18">
        <f>SUM(H16:H17)</f>
        <v>-4221</v>
      </c>
      <c r="I18">
        <f>SUM(I16:I17)</f>
        <v>-815.99</v>
      </c>
      <c r="J18">
        <f>SUM(G18:I18)</f>
        <v>-20262.34</v>
      </c>
      <c r="K18" s="103">
        <f>SUM(E18)</f>
        <v>-20262.34</v>
      </c>
    </row>
    <row r="19" spans="7:11" ht="14.25">
      <c r="G19" s="103"/>
      <c r="K19" s="103"/>
    </row>
    <row r="21" spans="6:11" ht="14.25">
      <c r="F21" s="108" t="s">
        <v>355</v>
      </c>
      <c r="K21" s="103">
        <f>SUM(E18,E12)</f>
        <v>4408.07</v>
      </c>
    </row>
    <row r="22" spans="6:11" ht="14.25">
      <c r="F22" s="108"/>
      <c r="K22" s="103"/>
    </row>
    <row r="23" spans="6:11" ht="14.25">
      <c r="F23" s="108" t="s">
        <v>360</v>
      </c>
      <c r="K23" s="103">
        <f>SUM(E5)</f>
        <v>12786.59</v>
      </c>
    </row>
    <row r="25" spans="6:11" ht="14.25">
      <c r="F25" s="108" t="s">
        <v>354</v>
      </c>
      <c r="K25" s="103">
        <f>SUM(K21,E5)</f>
        <v>17194.66</v>
      </c>
    </row>
    <row r="26" spans="6:11" ht="14.25">
      <c r="F26" s="108"/>
      <c r="K26" s="103"/>
    </row>
    <row r="28" spans="2:3" ht="14.25">
      <c r="B28" s="108" t="s">
        <v>356</v>
      </c>
      <c r="C28" s="103">
        <v>9809.64</v>
      </c>
    </row>
    <row r="29" spans="2:3" ht="14.25">
      <c r="B29" s="108" t="s">
        <v>357</v>
      </c>
      <c r="C29" s="103">
        <v>2976.95</v>
      </c>
    </row>
    <row r="30" spans="2:3" ht="14.25">
      <c r="B30" s="108" t="s">
        <v>358</v>
      </c>
      <c r="C30" s="103">
        <v>4408.07</v>
      </c>
    </row>
    <row r="31" ht="14.25">
      <c r="C31" s="103">
        <f>SUM(C28:C30)</f>
        <v>17194.66</v>
      </c>
    </row>
    <row r="32" ht="14.25">
      <c r="B32" s="103"/>
    </row>
    <row r="34" ht="14.25">
      <c r="A34" t="s">
        <v>361</v>
      </c>
    </row>
    <row r="35" ht="14.25">
      <c r="A35" t="s">
        <v>362</v>
      </c>
    </row>
    <row r="36" ht="14.25">
      <c r="A36" t="s">
        <v>363</v>
      </c>
    </row>
    <row r="37" ht="14.25">
      <c r="A37" t="s">
        <v>364</v>
      </c>
    </row>
  </sheetData>
  <sheetProtection/>
  <printOptions/>
  <pageMargins left="0.7" right="0.7" top="0.75" bottom="0.75" header="0.3" footer="0.3"/>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workbookViewId="0" topLeftCell="A1">
      <selection activeCell="A1" sqref="A1:J1"/>
    </sheetView>
  </sheetViews>
  <sheetFormatPr defaultColWidth="9.140625" defaultRowHeight="15"/>
  <cols>
    <col min="1" max="1" width="18.8515625" style="0" customWidth="1"/>
    <col min="2" max="2" width="12.8515625" style="0" customWidth="1"/>
    <col min="3" max="3" width="7.7109375" style="0" customWidth="1"/>
    <col min="4" max="4" width="12.28125" style="103" customWidth="1"/>
    <col min="5" max="5" width="19.57421875" style="0" customWidth="1"/>
    <col min="6" max="6" width="10.8515625" style="0" hidden="1" customWidth="1"/>
    <col min="7" max="8" width="0" style="0" hidden="1" customWidth="1"/>
    <col min="9" max="9" width="11.28125" style="0" hidden="1" customWidth="1"/>
    <col min="10" max="10" width="14.140625" style="0" customWidth="1"/>
    <col min="11" max="11" width="12.8515625" style="0" customWidth="1"/>
    <col min="12" max="12" width="20.7109375" style="103" customWidth="1"/>
    <col min="13" max="14" width="11.28125" style="0" customWidth="1"/>
  </cols>
  <sheetData>
    <row r="1" spans="1:10" ht="18.75">
      <c r="A1" s="131" t="s">
        <v>412</v>
      </c>
      <c r="B1" s="131"/>
      <c r="C1" s="131"/>
      <c r="D1" s="131"/>
      <c r="E1" s="131"/>
      <c r="F1" s="131"/>
      <c r="G1" s="131"/>
      <c r="H1" s="131"/>
      <c r="I1" s="131"/>
      <c r="J1" s="131"/>
    </row>
    <row r="2" spans="1:10" ht="18.75">
      <c r="A2" s="131" t="s">
        <v>413</v>
      </c>
      <c r="B2" s="131"/>
      <c r="C2" s="131"/>
      <c r="D2" s="131"/>
      <c r="E2" s="131"/>
      <c r="F2" s="131"/>
      <c r="G2" s="131"/>
      <c r="H2" s="131"/>
      <c r="I2" s="131"/>
      <c r="J2" s="131"/>
    </row>
    <row r="3" spans="1:10" ht="18.75">
      <c r="A3" s="131" t="s">
        <v>415</v>
      </c>
      <c r="B3" s="131"/>
      <c r="C3" s="131"/>
      <c r="D3" s="131"/>
      <c r="E3" s="131"/>
      <c r="F3" s="131"/>
      <c r="G3" s="131"/>
      <c r="H3" s="131"/>
      <c r="I3" s="131"/>
      <c r="J3" s="131"/>
    </row>
    <row r="6" spans="1:12" ht="14.25">
      <c r="A6" t="s">
        <v>418</v>
      </c>
      <c r="D6" s="103">
        <v>16247.41</v>
      </c>
      <c r="J6" s="103" t="s">
        <v>4</v>
      </c>
      <c r="L6" s="103" t="s">
        <v>4</v>
      </c>
    </row>
    <row r="8" ht="14.25">
      <c r="A8" s="109" t="s">
        <v>345</v>
      </c>
    </row>
    <row r="9" spans="1:9" ht="14.25">
      <c r="A9" t="s">
        <v>346</v>
      </c>
      <c r="D9" s="103">
        <v>5057</v>
      </c>
      <c r="F9">
        <v>4132.5</v>
      </c>
      <c r="G9">
        <v>195</v>
      </c>
      <c r="I9">
        <f>SUM(F9:H9)</f>
        <v>4327.5</v>
      </c>
    </row>
    <row r="10" spans="1:9" ht="14.25">
      <c r="A10" t="s">
        <v>359</v>
      </c>
      <c r="D10" s="103">
        <v>1750</v>
      </c>
      <c r="F10">
        <v>3222</v>
      </c>
      <c r="G10">
        <v>50</v>
      </c>
      <c r="I10">
        <f>SUM(F10:H10)</f>
        <v>3272</v>
      </c>
    </row>
    <row r="11" spans="1:9" ht="14.25">
      <c r="A11" t="s">
        <v>347</v>
      </c>
      <c r="D11" s="103">
        <v>4701.83</v>
      </c>
      <c r="F11">
        <v>5361.76</v>
      </c>
      <c r="G11">
        <v>401.29</v>
      </c>
      <c r="I11">
        <f>SUM(F11:H11)</f>
        <v>5763.05</v>
      </c>
    </row>
    <row r="12" spans="1:10" ht="14.25">
      <c r="A12" t="s">
        <v>348</v>
      </c>
      <c r="D12" s="103">
        <v>3074.14</v>
      </c>
      <c r="F12">
        <v>6218.71</v>
      </c>
      <c r="G12">
        <v>4026</v>
      </c>
      <c r="H12">
        <v>1063.15</v>
      </c>
      <c r="I12">
        <f>SUM(F12:H12)</f>
        <v>11307.859999999999</v>
      </c>
      <c r="J12" t="s">
        <v>4</v>
      </c>
    </row>
    <row r="13" spans="3:12" s="109" customFormat="1" ht="14.25">
      <c r="C13" s="109" t="s">
        <v>349</v>
      </c>
      <c r="D13" s="116">
        <f>SUM(D9:D12)</f>
        <v>14582.97</v>
      </c>
      <c r="E13" s="117"/>
      <c r="F13" s="109">
        <f>SUM(F9:F12)</f>
        <v>18934.97</v>
      </c>
      <c r="G13" s="109">
        <f>SUM(G9:G12)</f>
        <v>4672.29</v>
      </c>
      <c r="H13" s="109">
        <f>SUM(H9:H12)</f>
        <v>1063.15</v>
      </c>
      <c r="I13" s="109">
        <f>SUM(F13:H13)</f>
        <v>24670.410000000003</v>
      </c>
      <c r="J13" s="116">
        <f>SUM(D13)</f>
        <v>14582.97</v>
      </c>
      <c r="L13" s="116" t="s">
        <v>4</v>
      </c>
    </row>
    <row r="15" spans="1:9" ht="14.25">
      <c r="A15" s="109" t="s">
        <v>225</v>
      </c>
      <c r="H15">
        <f>SUM(F13:H13)</f>
        <v>24670.410000000003</v>
      </c>
      <c r="I15">
        <f>SUM(I9:I12)</f>
        <v>24670.409999999996</v>
      </c>
    </row>
    <row r="16" spans="1:4" ht="14.25">
      <c r="A16" t="s">
        <v>350</v>
      </c>
      <c r="D16" s="103">
        <v>-14.95</v>
      </c>
    </row>
    <row r="17" spans="1:9" ht="14.25">
      <c r="A17" t="s">
        <v>351</v>
      </c>
      <c r="D17" s="103">
        <v>-5878.45</v>
      </c>
      <c r="F17" s="103">
        <v>-10389.74</v>
      </c>
      <c r="G17">
        <v>-169</v>
      </c>
      <c r="H17">
        <v>-815.99</v>
      </c>
      <c r="I17">
        <f>SUM(F17:H17)</f>
        <v>-11374.73</v>
      </c>
    </row>
    <row r="18" spans="1:9" ht="14.25">
      <c r="A18" t="s">
        <v>352</v>
      </c>
      <c r="D18" s="103">
        <v>-1490.23</v>
      </c>
      <c r="F18" s="103">
        <v>-4835.61</v>
      </c>
      <c r="G18">
        <v>-4052</v>
      </c>
      <c r="I18">
        <f>SUM(F18:H18)</f>
        <v>-8887.61</v>
      </c>
    </row>
    <row r="19" spans="3:10" ht="14.25">
      <c r="C19" t="s">
        <v>349</v>
      </c>
      <c r="D19" s="103">
        <f>SUM(D16:D18)</f>
        <v>-7383.629999999999</v>
      </c>
      <c r="F19" s="103">
        <f>SUM(F16:F18)</f>
        <v>-15225.349999999999</v>
      </c>
      <c r="G19">
        <f>SUM(G17:G18)</f>
        <v>-4221</v>
      </c>
      <c r="H19">
        <f>SUM(H17:H18)</f>
        <v>-815.99</v>
      </c>
      <c r="I19">
        <f>SUM(F19:H19)</f>
        <v>-20262.34</v>
      </c>
      <c r="J19" s="103">
        <f>SUM(D19)</f>
        <v>-7383.629999999999</v>
      </c>
    </row>
    <row r="20" spans="6:10" ht="14.25">
      <c r="F20" s="103"/>
      <c r="J20" s="103"/>
    </row>
    <row r="21" spans="5:10" ht="14.25">
      <c r="E21" s="108" t="s">
        <v>355</v>
      </c>
      <c r="J21" s="103">
        <f>SUM(D19,D13)</f>
        <v>7199.34</v>
      </c>
    </row>
    <row r="22" spans="5:10" ht="14.25">
      <c r="E22" s="108"/>
      <c r="J22" s="103"/>
    </row>
    <row r="23" spans="5:10" ht="14.25">
      <c r="E23" s="108" t="s">
        <v>407</v>
      </c>
      <c r="J23" s="103">
        <f>SUM(D6)</f>
        <v>16247.41</v>
      </c>
    </row>
    <row r="25" spans="5:10" ht="14.25">
      <c r="E25" s="108" t="s">
        <v>416</v>
      </c>
      <c r="J25" s="103">
        <f>SUM(J21:J24)</f>
        <v>23446.75</v>
      </c>
    </row>
    <row r="26" spans="5:10" ht="14.25">
      <c r="E26" s="108" t="s">
        <v>411</v>
      </c>
      <c r="J26" s="103">
        <v>-1950.37</v>
      </c>
    </row>
    <row r="27" spans="5:10" ht="14.25">
      <c r="E27" s="108"/>
      <c r="J27" s="103"/>
    </row>
    <row r="28" spans="4:12" s="109" customFormat="1" ht="14.25">
      <c r="D28" s="116"/>
      <c r="E28" s="117" t="s">
        <v>414</v>
      </c>
      <c r="J28" s="116">
        <f>SUM(J25+J26)</f>
        <v>21496.38</v>
      </c>
      <c r="L28" s="116"/>
    </row>
    <row r="29" spans="5:10" ht="14.25">
      <c r="E29" s="108"/>
      <c r="J29" s="103"/>
    </row>
    <row r="30" ht="14.25">
      <c r="A30" t="s">
        <v>361</v>
      </c>
    </row>
    <row r="31" ht="14.25">
      <c r="A31" t="s">
        <v>362</v>
      </c>
    </row>
    <row r="32" ht="14.25">
      <c r="A32" t="s">
        <v>363</v>
      </c>
    </row>
    <row r="33" ht="14.25">
      <c r="A33" t="s">
        <v>419</v>
      </c>
    </row>
    <row r="35" ht="15.75">
      <c r="B35" s="118" t="s">
        <v>417</v>
      </c>
    </row>
    <row r="36" spans="1:2" ht="14.25">
      <c r="A36" s="108" t="s">
        <v>331</v>
      </c>
      <c r="B36" s="3">
        <f>SUM(Total!C46)</f>
        <v>3544.3500000000004</v>
      </c>
    </row>
    <row r="37" spans="1:2" ht="14.25">
      <c r="A37" s="108" t="s">
        <v>334</v>
      </c>
      <c r="B37" s="3">
        <f>SUM(Total!D46)</f>
        <v>980.6399999999996</v>
      </c>
    </row>
    <row r="38" spans="1:2" ht="14.25">
      <c r="A38" s="108" t="s">
        <v>318</v>
      </c>
      <c r="B38" s="3">
        <f>SUM(Total!E46)</f>
        <v>8311.68</v>
      </c>
    </row>
    <row r="39" spans="1:4" ht="14.25">
      <c r="A39" s="108" t="s">
        <v>198</v>
      </c>
      <c r="B39" s="3">
        <v>1078.76</v>
      </c>
      <c r="C39" t="s">
        <v>4</v>
      </c>
      <c r="D39" s="103" t="s">
        <v>4</v>
      </c>
    </row>
    <row r="40" spans="1:2" ht="14.25">
      <c r="A40" s="108" t="s">
        <v>368</v>
      </c>
      <c r="B40" s="3">
        <f>SUM(Total!G46)</f>
        <v>374</v>
      </c>
    </row>
    <row r="41" spans="1:2" ht="14.25">
      <c r="A41" s="108" t="s">
        <v>335</v>
      </c>
      <c r="B41" s="3">
        <f>SUM(Total!H46)</f>
        <v>3609.84</v>
      </c>
    </row>
    <row r="42" spans="2:11" ht="14.25">
      <c r="B42" s="3">
        <f>SUM(B36:B41)</f>
        <v>17899.27</v>
      </c>
      <c r="J42" s="103" t="s">
        <v>4</v>
      </c>
      <c r="K42" s="3" t="s">
        <v>4</v>
      </c>
    </row>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3" customHeight="1"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sheetData>
  <sheetProtection/>
  <mergeCells count="3">
    <mergeCell ref="A1:J1"/>
    <mergeCell ref="A2:J2"/>
    <mergeCell ref="A3:J3"/>
  </mergeCells>
  <printOptions/>
  <pageMargins left="0.7" right="0.7" top="0.75" bottom="0.75" header="0.3" footer="0.3"/>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E49"/>
  <sheetViews>
    <sheetView tabSelected="1" zoomScalePageLayoutView="0" workbookViewId="0" topLeftCell="A1">
      <selection activeCell="A3" sqref="A3:E3"/>
    </sheetView>
  </sheetViews>
  <sheetFormatPr defaultColWidth="9.140625" defaultRowHeight="15"/>
  <cols>
    <col min="1" max="1" width="43.421875" style="0" customWidth="1"/>
    <col min="2" max="2" width="12.8515625" style="0" customWidth="1"/>
    <col min="3" max="3" width="11.7109375" style="0" customWidth="1"/>
    <col min="4" max="4" width="15.421875" style="103" customWidth="1"/>
    <col min="5" max="5" width="17.140625" style="103" customWidth="1"/>
    <col min="6" max="7" width="11.28125" style="0" customWidth="1"/>
  </cols>
  <sheetData>
    <row r="1" spans="1:5" ht="18.75">
      <c r="A1" s="131" t="s">
        <v>412</v>
      </c>
      <c r="B1" s="131"/>
      <c r="C1" s="131"/>
      <c r="D1" s="131"/>
      <c r="E1" s="131"/>
    </row>
    <row r="2" spans="1:5" ht="18.75">
      <c r="A2" s="131" t="s">
        <v>413</v>
      </c>
      <c r="B2" s="131"/>
      <c r="C2" s="131"/>
      <c r="D2" s="131"/>
      <c r="E2" s="131"/>
    </row>
    <row r="3" spans="1:5" ht="18.75">
      <c r="A3" s="131" t="s">
        <v>497</v>
      </c>
      <c r="B3" s="131"/>
      <c r="C3" s="131"/>
      <c r="D3" s="131"/>
      <c r="E3" s="131"/>
    </row>
    <row r="5" spans="4:5" ht="14.25">
      <c r="D5" s="129" t="s">
        <v>493</v>
      </c>
      <c r="E5" s="129" t="s">
        <v>198</v>
      </c>
    </row>
    <row r="6" spans="4:5" ht="14.25">
      <c r="D6" s="128"/>
      <c r="E6" s="128"/>
    </row>
    <row r="7" spans="1:5" ht="14.25">
      <c r="A7" s="109" t="s">
        <v>204</v>
      </c>
      <c r="D7" s="103">
        <v>16516.21</v>
      </c>
      <c r="E7" s="103">
        <v>698.45</v>
      </c>
    </row>
    <row r="9" ht="14.25">
      <c r="A9" s="109" t="s">
        <v>345</v>
      </c>
    </row>
    <row r="10" spans="1:4" ht="14.25">
      <c r="A10" t="s">
        <v>346</v>
      </c>
      <c r="D10" s="103">
        <f>SUM('2008'!Q145)</f>
        <v>5999.5</v>
      </c>
    </row>
    <row r="11" spans="1:4" ht="14.25">
      <c r="A11" t="s">
        <v>359</v>
      </c>
      <c r="D11" s="103">
        <f>SUM('2008'!R145)</f>
        <v>1750</v>
      </c>
    </row>
    <row r="12" spans="1:4" ht="14.25">
      <c r="A12" t="s">
        <v>347</v>
      </c>
      <c r="D12" s="103">
        <f>SUM('2008'!S145)</f>
        <v>4701.83</v>
      </c>
    </row>
    <row r="13" spans="1:4" ht="14.25">
      <c r="A13" t="s">
        <v>348</v>
      </c>
      <c r="D13" s="103">
        <f>SUM('2008'!T145)</f>
        <v>6352.929999999999</v>
      </c>
    </row>
    <row r="14" spans="3:5" s="109" customFormat="1" ht="14.25">
      <c r="C14" s="109" t="s">
        <v>349</v>
      </c>
      <c r="D14" s="116">
        <f>SUM(D10:D13)</f>
        <v>18804.26</v>
      </c>
      <c r="E14" s="116">
        <v>5649.94</v>
      </c>
    </row>
    <row r="16" ht="14.25">
      <c r="A16" s="109" t="s">
        <v>225</v>
      </c>
    </row>
    <row r="17" spans="1:4" ht="14.25">
      <c r="A17" t="s">
        <v>350</v>
      </c>
      <c r="D17" s="103">
        <f>SUM('2008'!N145)</f>
        <v>-14.95</v>
      </c>
    </row>
    <row r="18" spans="1:4" ht="14.25">
      <c r="A18" t="s">
        <v>351</v>
      </c>
      <c r="D18" s="103">
        <f>SUM('2008'!O145)</f>
        <v>-12339.060000000001</v>
      </c>
    </row>
    <row r="19" spans="1:4" ht="14.25">
      <c r="A19" t="s">
        <v>352</v>
      </c>
      <c r="D19" s="103">
        <f>SUM('2008'!P145)</f>
        <v>-5567.889999999999</v>
      </c>
    </row>
    <row r="20" spans="3:5" ht="14.25">
      <c r="C20" t="s">
        <v>349</v>
      </c>
      <c r="D20" s="103">
        <f>SUM(D17:D19)</f>
        <v>-17921.9</v>
      </c>
      <c r="E20" s="103">
        <v>-5327.52</v>
      </c>
    </row>
    <row r="22" spans="3:5" ht="14.25">
      <c r="C22" s="108" t="s">
        <v>355</v>
      </c>
      <c r="D22" s="103">
        <f>SUM(D7,D14,D20)</f>
        <v>17398.57</v>
      </c>
      <c r="E22" s="103">
        <f>SUM(E7,E14,E20)</f>
        <v>1020.869999999999</v>
      </c>
    </row>
    <row r="24" spans="3:4" ht="14.25">
      <c r="C24" s="108" t="s">
        <v>496</v>
      </c>
      <c r="D24" s="103">
        <v>17398.57</v>
      </c>
    </row>
    <row r="25" spans="3:4" ht="14.25">
      <c r="C25" s="108" t="s">
        <v>411</v>
      </c>
      <c r="D25" s="103">
        <v>-20</v>
      </c>
    </row>
    <row r="26" spans="3:4" ht="14.25">
      <c r="C26" s="117" t="s">
        <v>495</v>
      </c>
      <c r="D26" s="116">
        <f>SUM(D24+D25)</f>
        <v>17378.57</v>
      </c>
    </row>
    <row r="28" spans="4:5" s="109" customFormat="1" ht="14.25">
      <c r="D28" s="116"/>
      <c r="E28" s="116"/>
    </row>
    <row r="30" ht="14.25">
      <c r="A30" t="s">
        <v>361</v>
      </c>
    </row>
    <row r="31" ht="14.25">
      <c r="A31" t="s">
        <v>362</v>
      </c>
    </row>
    <row r="32" ht="14.25">
      <c r="A32" t="s">
        <v>363</v>
      </c>
    </row>
    <row r="33" ht="14.25">
      <c r="A33" t="s">
        <v>494</v>
      </c>
    </row>
    <row r="35" ht="15.75">
      <c r="B35" s="130" t="s">
        <v>417</v>
      </c>
    </row>
    <row r="36" spans="1:2" ht="14.25">
      <c r="A36" s="108" t="s">
        <v>331</v>
      </c>
      <c r="B36" s="3">
        <f>SUM(Total!C46)</f>
        <v>3544.3500000000004</v>
      </c>
    </row>
    <row r="37" spans="1:2" ht="14.25">
      <c r="A37" s="108" t="s">
        <v>334</v>
      </c>
      <c r="B37" s="3">
        <f>SUM(Total!D46)</f>
        <v>980.6399999999996</v>
      </c>
    </row>
    <row r="38" spans="1:2" ht="14.25">
      <c r="A38" s="108" t="s">
        <v>318</v>
      </c>
      <c r="B38" s="3">
        <f>SUM(Total!E46)</f>
        <v>8311.68</v>
      </c>
    </row>
    <row r="39" spans="1:4" ht="14.25">
      <c r="A39" s="108" t="s">
        <v>198</v>
      </c>
      <c r="B39" s="3">
        <v>1020.87</v>
      </c>
      <c r="C39" t="s">
        <v>4</v>
      </c>
      <c r="D39" s="103" t="s">
        <v>4</v>
      </c>
    </row>
    <row r="40" spans="1:2" ht="14.25">
      <c r="A40" s="108" t="s">
        <v>368</v>
      </c>
      <c r="B40" s="3">
        <f>SUM(Total!G46)</f>
        <v>374</v>
      </c>
    </row>
    <row r="41" spans="1:2" ht="14.25">
      <c r="A41" s="108" t="s">
        <v>335</v>
      </c>
      <c r="B41" s="3">
        <f>SUM(Total!H46)</f>
        <v>3609.84</v>
      </c>
    </row>
    <row r="42" ht="14.25">
      <c r="B42" s="3">
        <f>SUM(B36:B41)</f>
        <v>17841.38</v>
      </c>
    </row>
    <row r="49" spans="1:5" ht="15.75" customHeight="1">
      <c r="A49" s="132"/>
      <c r="B49" s="132"/>
      <c r="C49" s="132"/>
      <c r="D49" s="132"/>
      <c r="E49" s="119"/>
    </row>
  </sheetData>
  <sheetProtection/>
  <mergeCells count="4">
    <mergeCell ref="A49:D49"/>
    <mergeCell ref="A1:E1"/>
    <mergeCell ref="A3:E3"/>
    <mergeCell ref="A2:E2"/>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Hatherley</dc:creator>
  <cp:keywords/>
  <dc:description/>
  <cp:lastModifiedBy>Dave Valantine</cp:lastModifiedBy>
  <cp:lastPrinted>2008-12-07T16:51:21Z</cp:lastPrinted>
  <dcterms:created xsi:type="dcterms:W3CDTF">2007-07-31T23:19:37Z</dcterms:created>
  <dcterms:modified xsi:type="dcterms:W3CDTF">2009-01-02T07:34:34Z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-217868847</vt:i4>
  </property>
  <property fmtid="{D5CDD505-2E9C-101B-9397-08002B2CF9AE}" pid="3" name="_NewReviewCycle">
    <vt:lpwstr/>
  </property>
  <property fmtid="{D5CDD505-2E9C-101B-9397-08002B2CF9AE}" pid="4" name="_EmailSubject">
    <vt:lpwstr>Treasurer's Report</vt:lpwstr>
  </property>
  <property fmtid="{D5CDD505-2E9C-101B-9397-08002B2CF9AE}" pid="5" name="_AuthorEmail">
    <vt:lpwstr>WASL.BH@comcast.net</vt:lpwstr>
  </property>
  <property fmtid="{D5CDD505-2E9C-101B-9397-08002B2CF9AE}" pid="6" name="_AuthorEmailDisplayName">
    <vt:lpwstr>B Hatherley</vt:lpwstr>
  </property>
  <property fmtid="{D5CDD505-2E9C-101B-9397-08002B2CF9AE}" pid="7" name="_ReviewingToolsShownOnce">
    <vt:lpwstr/>
  </property>
</Properties>
</file>